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9660" tabRatio="670" activeTab="0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отпуск'!$A$1:$F$33</definedName>
    <definedName name="_xlnm.Print_Area" localSheetId="1">'Продажа потерь'!$A$5:$D$24</definedName>
  </definedNames>
  <calcPr fullCalcOnLoad="1"/>
</workbook>
</file>

<file path=xl/sharedStrings.xml><?xml version="1.0" encoding="utf-8"?>
<sst xmlns="http://schemas.openxmlformats.org/spreadsheetml/2006/main" count="98" uniqueCount="70">
  <si>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</si>
  <si>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</si>
  <si>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</si>
  <si>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</si>
  <si>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</si>
  <si>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</si>
  <si>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</si>
  <si>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</si>
  <si>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</si>
  <si>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</si>
  <si>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>Период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</si>
  <si>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</si>
  <si>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</si>
  <si>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</si>
  <si>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</si>
  <si>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В соответствии с абз.23 п.а) Стандарта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</si>
  <si>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</si>
  <si>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</si>
  <si>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</si>
  <si>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</si>
  <si>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</si>
  <si>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</si>
  <si>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</si>
  <si>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В соответствии с п.23 абз. б. Стандарта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</si>
  <si>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</si>
  <si>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</si>
  <si>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</si>
  <si>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</si>
  <si>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</si>
  <si>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</si>
  <si>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Кабардино-Балкарского филиала ОАО "МРСК Северного Кавказа"</t>
  </si>
  <si>
    <t>Бюджетные и прочие потребители</t>
  </si>
  <si>
    <t>ИТОГО</t>
  </si>
  <si>
    <t>Северо-Кавказская дирекция по энергообеспечению -структурное подразделение Трансэнерго-филиала ОАО "РЖД"</t>
  </si>
  <si>
    <t>Тариф на иные услуги, руб.МВт.ч.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</si>
  <si>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</si>
  <si>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</si>
  <si>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</si>
  <si>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</si>
  <si>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</si>
  <si>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 xml:space="preserve">         Раскрытие информации в соответствии с абз. 22 п.б) Стандарта, Обществом осуществляется на собственном сайте в разделе "Потребителям/нерегулируемые цены"</t>
  </si>
  <si>
    <t>Доля покупки потерь по регулируемой цене, %</t>
  </si>
  <si>
    <t>Доля покупки потерь по нерегулируемой цене, %</t>
  </si>
  <si>
    <t>Средневзвешенная цена на покупную электроэнергию (мощность) (публикуемая на сайте ОАО "АТС" - www.atsenergo.ru/), руб.МВт.ч.</t>
  </si>
  <si>
    <t xml:space="preserve">         Средневзвешенная цена на покупную электроэнергию (мощность) публикуется Коммерческим Оператором в соотвествии с правилами оптового и розничного рынков до 10 числа месяца следующего за отчетным, изходя из которого формируется окончательная цена на компенсацию потерь.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</si>
  <si>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</si>
  <si>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</si>
  <si>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</si>
  <si>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</si>
  <si>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Сбытовая надбавка для объемов учтенных в сводном прогнозном балансе электроэнергии и мощности</t>
  </si>
  <si>
    <t>Сбытовая надбавка для объемов превышения над объемом учтенным в сводном прогнозном балансе электроэнергии и мощности</t>
  </si>
  <si>
    <t>Цена на компенсацию потерь в сетях для объемов учтенных в сводном прогнозном балансе электроэнергии и мощности, руб.МВт.ч.</t>
  </si>
  <si>
    <t>Цена на компенсацию потерь в сетях для объемов превышения над объемом учтенным в сводном прогнозном балансе электроэнергии и мощности, руб.МВт.ч.</t>
  </si>
  <si>
    <t>ФСК</t>
  </si>
  <si>
    <t>Единые котловые, для РСК и ТСО на территории КБР</t>
  </si>
  <si>
    <t>Х</t>
  </si>
  <si>
    <t>для ФСК</t>
  </si>
  <si>
    <t>ООО "Оборонэнерго"</t>
  </si>
  <si>
    <t>содержание электрических сетей (мВт.)</t>
  </si>
  <si>
    <t>Магнитэнерго</t>
  </si>
  <si>
    <t>ОАО "Городские электрические сети" г. Прохладного</t>
  </si>
  <si>
    <t>ОАО "Нальчикская городская электросетевая компания"</t>
  </si>
  <si>
    <t xml:space="preserve">        Гарантирующим поставщиком на покупную электроэнергию (мощность) на розничном  рынке были применены следующие двухставочные тарифы:</t>
  </si>
  <si>
    <t xml:space="preserve">        - на электроэнергию -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ОАО "Каббалкэнерго" в на сайте :www.kabbalkenergo.ru/Клиентам/Тарифы для юридических лиц);</t>
  </si>
  <si>
    <t xml:space="preserve">         - на мощность - средневзвешенная нерегулируемая цена на мощность на оптовом рынке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ОАО "Каббалкэнерго" в на сайте :www.kabbalkenergo.ru/Клиентам/Тарифы для юридических лиц).</t>
  </si>
  <si>
    <t>В соответствии с п.20 абз. г) и е) Стандарта</t>
  </si>
  <si>
    <t xml:space="preserve">ОАО "Городские электрические сети г. Прохладгного" </t>
  </si>
  <si>
    <t>МУП "Каббалккоммунэнерго"</t>
  </si>
  <si>
    <t>ООО "Русэнергосбыт"</t>
  </si>
  <si>
    <t>сентябрь 2014г.</t>
  </si>
</sst>
</file>

<file path=xl/styles.xml><?xml version="1.0" encoding="utf-8"?>
<styleSheet xmlns="http://schemas.openxmlformats.org/spreadsheetml/2006/main">
  <numFmts count="6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419]mmmm;@"/>
    <numFmt numFmtId="174" formatCode="#,##0.000_р_."/>
    <numFmt numFmtId="175" formatCode="0.0000"/>
    <numFmt numFmtId="176" formatCode="0.0"/>
    <numFmt numFmtId="177" formatCode="#,##0.000"/>
    <numFmt numFmtId="178" formatCode="[$-FC19]d\ mmmm\ yyyy\ &quot;г.&quot;"/>
    <numFmt numFmtId="179" formatCode="[$-419]mmmm\ yyyy;@"/>
    <numFmt numFmtId="180" formatCode="mmm/yyyy"/>
    <numFmt numFmtId="181" formatCode="_-* #,##0_-;\-* #,##0_-;_-* &quot;-&quot;_-;_-@_-"/>
    <numFmt numFmtId="182" formatCode="_-* #,##0.00_-;\-* #,##0.00_-;_-* &quot;-&quot;??_-;_-@_-"/>
    <numFmt numFmtId="183" formatCode="&quot;$&quot;#,##0_);[Red]\(&quot;$&quot;#,##0\)"/>
    <numFmt numFmtId="184" formatCode="General_)"/>
    <numFmt numFmtId="185" formatCode="_-&quot;Ј&quot;* #,##0.00_-;\-&quot;Ј&quot;* #,##0.00_-;_-&quot;Ј&quot;* &quot;-&quot;??_-;_-@_-"/>
    <numFmt numFmtId="186" formatCode="_-* #,##0.00[$€-1]_-;\-* #,##0.00[$€-1]_-;_-* &quot;-&quot;??[$€-1]_-"/>
    <numFmt numFmtId="187" formatCode="#\."/>
    <numFmt numFmtId="188" formatCode="#.##0\.00"/>
    <numFmt numFmtId="189" formatCode="#\.00"/>
    <numFmt numFmtId="190" formatCode="\$#\.00"/>
    <numFmt numFmtId="191" formatCode="%#\.00"/>
    <numFmt numFmtId="192" formatCode="#,##0.0000"/>
    <numFmt numFmtId="193" formatCode="#,##0.0"/>
    <numFmt numFmtId="194" formatCode="0.0%"/>
    <numFmt numFmtId="195" formatCode="_(* #,##0.00_);_(* \(#,##0.00\);_(* &quot;-&quot;??_);_(@_)"/>
    <numFmt numFmtId="196" formatCode="0.0%_);\(0.0%\)"/>
    <numFmt numFmtId="197" formatCode="#,##0_);[Red]\(#,##0\)"/>
    <numFmt numFmtId="198" formatCode="_-* #,##0&quot;đ.&quot;_-;\-* #,##0&quot;đ.&quot;_-;_-* &quot;-&quot;&quot;đ.&quot;_-;_-@_-"/>
    <numFmt numFmtId="199" formatCode="_-* #,##0.00&quot;đ.&quot;_-;\-* #,##0.00&quot;đ.&quot;_-;_-* &quot;-&quot;??&quot;đ.&quot;_-;_-@_-"/>
    <numFmt numFmtId="200" formatCode="\$#,##0\ ;\(\$#,##0\)"/>
    <numFmt numFmtId="201" formatCode="#,##0_);[Blue]\(#,##0\)"/>
    <numFmt numFmtId="202" formatCode="_-* #,##0_đ_._-;\-* #,##0_đ_._-;_-* &quot;-&quot;_đ_._-;_-@_-"/>
    <numFmt numFmtId="203" formatCode="_-* #,##0.00_đ_._-;\-* #,##0.00_đ_._-;_-* &quot;-&quot;??_đ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0_ ;[Red]\-#,##0.000\ "/>
    <numFmt numFmtId="209" formatCode="#,##0_ ;[Red]\-#,##0\ "/>
    <numFmt numFmtId="210" formatCode="#,##0.00_ ;[Red]\-#,##0.00\ "/>
    <numFmt numFmtId="211" formatCode="#,##0.00000_ ;[Red]\-#,##0.00000\ "/>
    <numFmt numFmtId="212" formatCode="_-* #,##0.000_р_._-;\-* #,##0.000_р_._-;_-* &quot;-&quot;??_р_._-;_-@_-"/>
    <numFmt numFmtId="213" formatCode="#,##0_ ;\-#,##0\ "/>
    <numFmt numFmtId="214" formatCode="#,##0.0000_ ;\-#,##0.0000\ "/>
    <numFmt numFmtId="215" formatCode="#,##0.00000000_ ;\-#,##0.00000000\ "/>
    <numFmt numFmtId="216" formatCode="0.00000"/>
    <numFmt numFmtId="217" formatCode="0.00000000"/>
    <numFmt numFmtId="218" formatCode="d\ mmmm\,\ yyyy"/>
    <numFmt numFmtId="219" formatCode="_-* #,##0.00[$р.-419]_-;\-* #,##0.00[$р.-419]_-;_-* &quot;-&quot;??[$р.-419]_-;_-@_-"/>
    <numFmt numFmtId="220" formatCode="_-* #,##0.00000_р_._-;\-* #,##0.00000_р_._-;_-* &quot;-&quot;??_р_._-;_-@_-"/>
    <numFmt numFmtId="221" formatCode="#,##0.000000_ ;[Red]\-#,##0.000000\ "/>
  </numFmts>
  <fonts count="9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sz val="14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0"/>
      <color rgb="FFFF0000"/>
      <name val="Arial Cyr"/>
      <family val="0"/>
    </font>
  </fonts>
  <fills count="5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4" fontId="40" fillId="0" borderId="0">
      <alignment vertical="top"/>
      <protection/>
    </xf>
    <xf numFmtId="194" fontId="48" fillId="0" borderId="0">
      <alignment vertical="top"/>
      <protection/>
    </xf>
    <xf numFmtId="196" fontId="48" fillId="2" borderId="0">
      <alignment vertical="top"/>
      <protection/>
    </xf>
    <xf numFmtId="194" fontId="48" fillId="3" borderId="0">
      <alignment vertical="top"/>
      <protection/>
    </xf>
    <xf numFmtId="0" fontId="0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8" fontId="37" fillId="0" borderId="0">
      <alignment/>
      <protection locked="0"/>
    </xf>
    <xf numFmtId="189" fontId="37" fillId="0" borderId="0">
      <alignment/>
      <protection locked="0"/>
    </xf>
    <xf numFmtId="188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7" fontId="37" fillId="0" borderId="1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2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2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3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3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3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4" fontId="0" fillId="0" borderId="2">
      <alignment/>
      <protection locked="0"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81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4" fontId="30" fillId="7" borderId="2">
      <alignment/>
      <protection/>
    </xf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5" fontId="36" fillId="0" borderId="0" applyFont="0" applyFill="0" applyBorder="0" applyAlignment="0" applyProtection="0"/>
    <xf numFmtId="20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7" fontId="51" fillId="0" borderId="0">
      <alignment vertical="top"/>
      <protection/>
    </xf>
    <xf numFmtId="18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6" fontId="39" fillId="0" borderId="0" applyFill="0" applyBorder="0" applyAlignment="0" applyProtection="0"/>
    <xf numFmtId="176" fontId="40" fillId="0" borderId="0" applyFill="0" applyBorder="0" applyAlignment="0" applyProtection="0"/>
    <xf numFmtId="176" fontId="41" fillId="0" borderId="0" applyFill="0" applyBorder="0" applyAlignment="0" applyProtection="0"/>
    <xf numFmtId="176" fontId="42" fillId="0" borderId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7" fontId="53" fillId="0" borderId="0">
      <alignment vertical="top"/>
      <protection/>
    </xf>
    <xf numFmtId="184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7" fontId="48" fillId="0" borderId="0">
      <alignment vertical="top"/>
      <protection/>
    </xf>
    <xf numFmtId="197" fontId="48" fillId="2" borderId="0">
      <alignment vertical="top"/>
      <protection/>
    </xf>
    <xf numFmtId="201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7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3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3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3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4" fontId="0" fillId="0" borderId="2">
      <alignment/>
      <protection locked="0"/>
    </xf>
    <xf numFmtId="0" fontId="74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5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6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8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79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0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4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1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2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177" fontId="4" fillId="3" borderId="19">
      <alignment wrapText="1"/>
      <protection/>
    </xf>
    <xf numFmtId="0" fontId="8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4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5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6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47" fillId="32" borderId="22" applyNumberFormat="0" applyBorder="0" applyAlignment="0">
      <protection locked="0"/>
    </xf>
    <xf numFmtId="0" fontId="8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8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0" fontId="8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90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93" fontId="0" fillId="0" borderId="19" applyFont="0" applyFill="0" applyBorder="0" applyProtection="0">
      <alignment horizontal="center" vertical="center"/>
    </xf>
    <xf numFmtId="191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112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9" fontId="0" fillId="0" borderId="0" xfId="0" applyNumberForma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19" xfId="0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2" fontId="31" fillId="0" borderId="0" xfId="0" applyNumberFormat="1" applyFont="1" applyBorder="1" applyAlignment="1">
      <alignment horizontal="center" vertical="center"/>
    </xf>
    <xf numFmtId="179" fontId="66" fillId="0" borderId="0" xfId="0" applyNumberFormat="1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  <protection locked="0"/>
    </xf>
    <xf numFmtId="172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/>
    </xf>
    <xf numFmtId="172" fontId="5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5" fillId="0" borderId="19" xfId="0" applyFont="1" applyBorder="1" applyAlignment="1">
      <alignment horizontal="center"/>
    </xf>
    <xf numFmtId="172" fontId="6" fillId="0" borderId="19" xfId="0" applyNumberFormat="1" applyFont="1" applyBorder="1" applyAlignment="1">
      <alignment/>
    </xf>
    <xf numFmtId="172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2" fontId="5" fillId="0" borderId="19" xfId="0" applyNumberFormat="1" applyFont="1" applyBorder="1" applyAlignment="1" applyProtection="1">
      <alignment horizontal="right"/>
      <protection locked="0"/>
    </xf>
    <xf numFmtId="172" fontId="3" fillId="0" borderId="19" xfId="0" applyNumberFormat="1" applyFont="1" applyBorder="1" applyAlignment="1">
      <alignment horizontal="right"/>
    </xf>
    <xf numFmtId="172" fontId="5" fillId="53" borderId="19" xfId="0" applyNumberFormat="1" applyFont="1" applyFill="1" applyBorder="1" applyAlignment="1" applyProtection="1">
      <alignment/>
      <protection locked="0"/>
    </xf>
    <xf numFmtId="0" fontId="5" fillId="53" borderId="19" xfId="0" applyFont="1" applyFill="1" applyBorder="1" applyAlignment="1" applyProtection="1">
      <alignment/>
      <protection locked="0"/>
    </xf>
    <xf numFmtId="172" fontId="3" fillId="2" borderId="19" xfId="0" applyNumberFormat="1" applyFont="1" applyFill="1" applyBorder="1" applyAlignment="1">
      <alignment/>
    </xf>
    <xf numFmtId="172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172" fontId="69" fillId="53" borderId="0" xfId="0" applyNumberFormat="1" applyFont="1" applyFill="1" applyBorder="1" applyAlignment="1">
      <alignment/>
    </xf>
    <xf numFmtId="2" fontId="5" fillId="54" borderId="19" xfId="0" applyNumberFormat="1" applyFont="1" applyFill="1" applyBorder="1" applyAlignment="1">
      <alignment/>
    </xf>
    <xf numFmtId="0" fontId="5" fillId="54" borderId="19" xfId="0" applyFont="1" applyFill="1" applyBorder="1" applyAlignment="1">
      <alignment/>
    </xf>
    <xf numFmtId="0" fontId="91" fillId="54" borderId="19" xfId="0" applyFont="1" applyFill="1" applyBorder="1" applyAlignment="1">
      <alignment/>
    </xf>
    <xf numFmtId="177" fontId="70" fillId="0" borderId="0" xfId="0" applyNumberFormat="1" applyFont="1" applyFill="1" applyAlignment="1">
      <alignment horizontal="left"/>
    </xf>
    <xf numFmtId="0" fontId="5" fillId="55" borderId="27" xfId="0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wrapText="1"/>
    </xf>
    <xf numFmtId="0" fontId="5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 wrapText="1"/>
    </xf>
    <xf numFmtId="172" fontId="91" fillId="0" borderId="19" xfId="0" applyNumberFormat="1" applyFont="1" applyBorder="1" applyAlignment="1" applyProtection="1">
      <alignment horizontal="right"/>
      <protection locked="0"/>
    </xf>
    <xf numFmtId="0" fontId="3" fillId="56" borderId="19" xfId="0" applyFont="1" applyFill="1" applyBorder="1" applyAlignment="1">
      <alignment wrapText="1"/>
    </xf>
    <xf numFmtId="0" fontId="4" fillId="56" borderId="28" xfId="0" applyFont="1" applyFill="1" applyBorder="1" applyAlignment="1" applyProtection="1">
      <alignment horizontal="left" vertical="center" wrapText="1"/>
      <protection/>
    </xf>
    <xf numFmtId="0" fontId="5" fillId="56" borderId="19" xfId="0" applyFont="1" applyFill="1" applyBorder="1" applyAlignment="1">
      <alignment horizontal="left" wrapText="1"/>
    </xf>
    <xf numFmtId="0" fontId="5" fillId="56" borderId="19" xfId="0" applyFont="1" applyFill="1" applyBorder="1" applyAlignment="1">
      <alignment horizontal="center"/>
    </xf>
    <xf numFmtId="0" fontId="5" fillId="57" borderId="19" xfId="0" applyFont="1" applyFill="1" applyBorder="1" applyAlignment="1">
      <alignment horizontal="center" vertical="center" wrapText="1"/>
    </xf>
    <xf numFmtId="2" fontId="5" fillId="0" borderId="19" xfId="0" applyNumberFormat="1" applyFont="1" applyBorder="1" applyAlignment="1" applyProtection="1">
      <alignment/>
      <protection locked="0"/>
    </xf>
    <xf numFmtId="2" fontId="6" fillId="0" borderId="19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2" fontId="4" fillId="32" borderId="19" xfId="0" applyNumberFormat="1" applyFont="1" applyFill="1" applyBorder="1" applyAlignment="1" applyProtection="1">
      <alignment horizontal="left" vertical="center" wrapText="1"/>
      <protection/>
    </xf>
    <xf numFmtId="2" fontId="5" fillId="53" borderId="19" xfId="0" applyNumberFormat="1" applyFont="1" applyFill="1" applyBorder="1" applyAlignment="1" applyProtection="1">
      <alignment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2" fontId="3" fillId="0" borderId="19" xfId="0" applyNumberFormat="1" applyFont="1" applyBorder="1" applyAlignment="1">
      <alignment horizontal="right"/>
    </xf>
    <xf numFmtId="0" fontId="92" fillId="0" borderId="0" xfId="0" applyFont="1" applyAlignment="1">
      <alignment/>
    </xf>
    <xf numFmtId="0" fontId="6" fillId="57" borderId="19" xfId="0" applyFont="1" applyFill="1" applyBorder="1" applyAlignment="1" applyProtection="1">
      <alignment/>
      <protection locked="0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56" borderId="27" xfId="0" applyFont="1" applyFill="1" applyBorder="1" applyAlignment="1">
      <alignment horizontal="center" vertical="center"/>
    </xf>
    <xf numFmtId="0" fontId="3" fillId="56" borderId="29" xfId="0" applyFont="1" applyFill="1" applyBorder="1" applyAlignment="1">
      <alignment horizontal="center" vertical="center"/>
    </xf>
    <xf numFmtId="179" fontId="3" fillId="56" borderId="27" xfId="0" applyNumberFormat="1" applyFont="1" applyFill="1" applyBorder="1" applyAlignment="1">
      <alignment horizontal="center" vertical="center" wrapText="1"/>
    </xf>
    <xf numFmtId="179" fontId="3" fillId="56" borderId="29" xfId="0" applyNumberFormat="1" applyFont="1" applyFill="1" applyBorder="1" applyAlignment="1">
      <alignment horizontal="center" vertical="center" wrapText="1"/>
    </xf>
    <xf numFmtId="0" fontId="5" fillId="56" borderId="30" xfId="0" applyFont="1" applyFill="1" applyBorder="1" applyAlignment="1">
      <alignment horizontal="center"/>
    </xf>
    <xf numFmtId="0" fontId="5" fillId="56" borderId="31" xfId="0" applyFont="1" applyFill="1" applyBorder="1" applyAlignment="1">
      <alignment horizontal="center"/>
    </xf>
    <xf numFmtId="0" fontId="5" fillId="56" borderId="32" xfId="0" applyFont="1" applyFill="1" applyBorder="1" applyAlignment="1">
      <alignment horizontal="center"/>
    </xf>
    <xf numFmtId="0" fontId="5" fillId="56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justify" wrapText="1"/>
    </xf>
    <xf numFmtId="0" fontId="5" fillId="0" borderId="33" xfId="0" applyFont="1" applyBorder="1" applyAlignment="1">
      <alignment/>
    </xf>
    <xf numFmtId="0" fontId="66" fillId="0" borderId="0" xfId="0" applyNumberFormat="1" applyFont="1" applyAlignment="1">
      <alignment horizontal="justify" wrapText="1"/>
    </xf>
    <xf numFmtId="0" fontId="5" fillId="0" borderId="0" xfId="0" applyFont="1" applyFill="1" applyAlignment="1">
      <alignment horizontal="center" vertical="center" wrapText="1"/>
    </xf>
    <xf numFmtId="0" fontId="5" fillId="55" borderId="19" xfId="0" applyFont="1" applyFill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Alignment="1">
      <alignment horizontal="justify" wrapText="1"/>
    </xf>
    <xf numFmtId="0" fontId="31" fillId="55" borderId="30" xfId="0" applyFont="1" applyFill="1" applyBorder="1" applyAlignment="1">
      <alignment horizontal="center" vertical="center" wrapText="1"/>
    </xf>
    <xf numFmtId="0" fontId="31" fillId="55" borderId="32" xfId="0" applyFont="1" applyFill="1" applyBorder="1" applyAlignment="1">
      <alignment horizontal="center" vertical="center" wrapText="1"/>
    </xf>
    <xf numFmtId="172" fontId="68" fillId="0" borderId="30" xfId="0" applyNumberFormat="1" applyFont="1" applyBorder="1" applyAlignment="1">
      <alignment horizontal="center" vertical="center"/>
    </xf>
    <xf numFmtId="172" fontId="68" fillId="0" borderId="32" xfId="0" applyNumberFormat="1" applyFont="1" applyBorder="1" applyAlignment="1">
      <alignment horizontal="center" vertical="center"/>
    </xf>
    <xf numFmtId="172" fontId="31" fillId="0" borderId="30" xfId="0" applyNumberFormat="1" applyFont="1" applyBorder="1" applyAlignment="1">
      <alignment horizontal="center" vertical="center"/>
    </xf>
    <xf numFmtId="172" fontId="31" fillId="0" borderId="32" xfId="0" applyNumberFormat="1" applyFont="1" applyBorder="1" applyAlignment="1">
      <alignment horizontal="center" vertical="center"/>
    </xf>
    <xf numFmtId="0" fontId="31" fillId="0" borderId="0" xfId="0" applyFont="1" applyAlignment="1">
      <alignment wrapText="1"/>
    </xf>
    <xf numFmtId="0" fontId="5" fillId="25" borderId="19" xfId="0" applyFont="1" applyFill="1" applyBorder="1" applyAlignment="1">
      <alignment horizontal="center" vertical="center"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—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—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—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—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—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—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—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—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—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—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—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—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—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—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—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—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—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—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и наименования показателей" xfId="931"/>
    <cellStyle name="Мои наименования показателей 2" xfId="932"/>
    <cellStyle name="Мои наименования показателей 2 2" xfId="933"/>
    <cellStyle name="Мои наименования показателей 2 3" xfId="934"/>
    <cellStyle name="Мои наименования показателей 2 4" xfId="935"/>
    <cellStyle name="Мои наименования показателей 2 5" xfId="936"/>
    <cellStyle name="Мои наименования показателей 2 6" xfId="937"/>
    <cellStyle name="Мои наименования показателей 2 7" xfId="938"/>
    <cellStyle name="Мои наименования показателей 2 8" xfId="939"/>
    <cellStyle name="Мои наименования показателей 2_1" xfId="940"/>
    <cellStyle name="Мои наименования показателей 3" xfId="941"/>
    <cellStyle name="Мои наименования показателей 3 2" xfId="942"/>
    <cellStyle name="Мои наименования показателей 3 3" xfId="943"/>
    <cellStyle name="Мои наименования показателей 3 4" xfId="944"/>
    <cellStyle name="Мои наименования показателей 3 5" xfId="945"/>
    <cellStyle name="Мои наименования показателей 3 6" xfId="946"/>
    <cellStyle name="Мои наименования показателей 3 7" xfId="947"/>
    <cellStyle name="Мои наименования показателей 3 8" xfId="948"/>
    <cellStyle name="Мои наименования показателей 3_1" xfId="949"/>
    <cellStyle name="Мои наименования показателей 4" xfId="950"/>
    <cellStyle name="Мои наименования показателей 4 2" xfId="951"/>
    <cellStyle name="Мои наименования показателей 4 3" xfId="952"/>
    <cellStyle name="Мои наименования показателей 4 4" xfId="953"/>
    <cellStyle name="Мои наименования показателей 4 5" xfId="954"/>
    <cellStyle name="Мои наименования показателей 4 6" xfId="955"/>
    <cellStyle name="Мои наименования показателей 4 7" xfId="956"/>
    <cellStyle name="Мои наименования показателей 4 8" xfId="957"/>
    <cellStyle name="Мои наименования показателей 4_1" xfId="958"/>
    <cellStyle name="Мои наименования показателей 5" xfId="959"/>
    <cellStyle name="Мои наименования показателей 5 2" xfId="960"/>
    <cellStyle name="Мои наименования показателей 5 3" xfId="961"/>
    <cellStyle name="Мои наименования показателей 5 4" xfId="962"/>
    <cellStyle name="Мои наименования показателей 5 5" xfId="963"/>
    <cellStyle name="Мои наименования показателей 5 6" xfId="964"/>
    <cellStyle name="Мои наименования показателей 5 7" xfId="965"/>
    <cellStyle name="Мои наименования показателей 5 8" xfId="966"/>
    <cellStyle name="Мои наименования показателей 5_1" xfId="967"/>
    <cellStyle name="Мои наименования показателей 6" xfId="968"/>
    <cellStyle name="Мои наименования показателей 6 2" xfId="969"/>
    <cellStyle name="Мои наименования показателей 6_GP.CALC.FINPOK(v1.0)" xfId="970"/>
    <cellStyle name="Мои наименования показателей 7" xfId="971"/>
    <cellStyle name="Мои наименования показателей 7 2" xfId="972"/>
    <cellStyle name="Мои наименования показателей 7_GP.CALC.FINPOK(v1.0)" xfId="973"/>
    <cellStyle name="Мои наименования показателей 8" xfId="974"/>
    <cellStyle name="Мои наименования показателей 8 2" xfId="975"/>
    <cellStyle name="Мои наименования показателей 8_GP.CALC.FINPOK(v1.0)" xfId="976"/>
    <cellStyle name="Мои наименования показателей_46TE.RT(v1.0)" xfId="977"/>
    <cellStyle name="Мой заголовок" xfId="978"/>
    <cellStyle name="Мой заголовок листа" xfId="979"/>
    <cellStyle name="Мой заголовок листа 2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L51"/>
  <sheetViews>
    <sheetView tabSelected="1" zoomScale="91" zoomScaleNormal="91" zoomScaleSheetLayoutView="100" zoomScalePageLayoutView="0" workbookViewId="0" topLeftCell="A1">
      <pane xSplit="1" ySplit="10" topLeftCell="B14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C9" sqref="C9"/>
    </sheetView>
  </sheetViews>
  <sheetFormatPr defaultColWidth="9.00390625" defaultRowHeight="12.75"/>
  <cols>
    <col min="1" max="1" width="42.625" style="0" customWidth="1"/>
    <col min="2" max="2" width="15.75390625" style="0" customWidth="1"/>
    <col min="3" max="3" width="27.375" style="0" customWidth="1"/>
    <col min="4" max="4" width="29.375" style="0" customWidth="1"/>
    <col min="5" max="5" width="20.00390625" style="0" customWidth="1"/>
    <col min="6" max="6" width="25.375" style="0" customWidth="1"/>
    <col min="7" max="7" width="19.75390625" style="0" customWidth="1"/>
    <col min="8" max="8" width="16.375" style="0" customWidth="1"/>
    <col min="9" max="9" width="17.125" style="0" customWidth="1"/>
    <col min="10" max="10" width="19.625" style="0" customWidth="1"/>
    <col min="11" max="11" width="21.25390625" style="0" customWidth="1"/>
    <col min="12" max="12" width="13.375" style="0" customWidth="1"/>
    <col min="13" max="13" width="12.00390625" style="0" customWidth="1"/>
  </cols>
  <sheetData>
    <row r="1" spans="1:11" ht="36.75" customHeight="1">
      <c r="A1" s="82" t="s">
        <v>16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9.7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2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0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7.25" customHeight="1">
      <c r="A5" s="83" t="s">
        <v>38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ht="19.5" customHeight="1">
      <c r="A6" s="16" t="s">
        <v>26</v>
      </c>
      <c r="B6" s="36" t="s">
        <v>69</v>
      </c>
      <c r="C6" s="2"/>
      <c r="D6" s="39"/>
      <c r="E6" s="39"/>
      <c r="F6" s="2"/>
      <c r="G6" s="2"/>
      <c r="H6" s="2"/>
      <c r="I6" s="2"/>
      <c r="J6" s="2"/>
      <c r="K6" s="2"/>
    </row>
    <row r="7" spans="1:11" ht="15" customHeight="1" hidden="1">
      <c r="A7" s="2"/>
      <c r="B7" s="2"/>
      <c r="C7" s="39"/>
      <c r="D7" s="39"/>
      <c r="E7" s="39"/>
      <c r="F7" s="39"/>
      <c r="G7" s="39"/>
      <c r="H7" s="39"/>
      <c r="I7" s="39"/>
      <c r="J7" s="39"/>
      <c r="K7" s="2"/>
    </row>
    <row r="8" spans="1:12" ht="15" customHeight="1">
      <c r="A8" s="84" t="s">
        <v>0</v>
      </c>
      <c r="B8" s="86" t="s">
        <v>28</v>
      </c>
      <c r="C8" s="88" t="s">
        <v>29</v>
      </c>
      <c r="D8" s="89"/>
      <c r="E8" s="89"/>
      <c r="F8" s="89"/>
      <c r="G8" s="89"/>
      <c r="H8" s="90"/>
      <c r="I8" s="71"/>
      <c r="J8" s="71"/>
      <c r="K8" s="91" t="s">
        <v>1</v>
      </c>
      <c r="L8" s="91"/>
    </row>
    <row r="9" spans="1:12" ht="60" customHeight="1">
      <c r="A9" s="85"/>
      <c r="B9" s="87"/>
      <c r="C9" s="111" t="s">
        <v>30</v>
      </c>
      <c r="D9" s="111" t="s">
        <v>68</v>
      </c>
      <c r="E9" s="111" t="s">
        <v>25</v>
      </c>
      <c r="F9" s="111" t="s">
        <v>67</v>
      </c>
      <c r="G9" s="111" t="s">
        <v>57</v>
      </c>
      <c r="H9" s="111" t="s">
        <v>53</v>
      </c>
      <c r="I9" s="111" t="s">
        <v>59</v>
      </c>
      <c r="J9" s="111" t="s">
        <v>66</v>
      </c>
      <c r="K9" s="72" t="s">
        <v>54</v>
      </c>
      <c r="L9" s="72" t="s">
        <v>56</v>
      </c>
    </row>
    <row r="10" spans="1:12" ht="15.75">
      <c r="A10" s="68" t="s">
        <v>31</v>
      </c>
      <c r="B10" s="23">
        <f aca="true" t="shared" si="0" ref="B10:J10">B21+B22+B23+B24+B16</f>
        <v>57071.599</v>
      </c>
      <c r="C10" s="23">
        <f t="shared" si="0"/>
        <v>24504.746999999996</v>
      </c>
      <c r="D10" s="23">
        <f t="shared" si="0"/>
        <v>1892.236</v>
      </c>
      <c r="E10" s="23">
        <f t="shared" si="0"/>
        <v>2124.171</v>
      </c>
      <c r="F10" s="23">
        <f t="shared" si="0"/>
        <v>17567.061</v>
      </c>
      <c r="G10" s="23">
        <f t="shared" si="0"/>
        <v>5.649</v>
      </c>
      <c r="H10" s="23">
        <f t="shared" si="0"/>
        <v>2830.405</v>
      </c>
      <c r="I10" s="23">
        <f t="shared" si="0"/>
        <v>128.88</v>
      </c>
      <c r="J10" s="23">
        <f t="shared" si="0"/>
        <v>8289.336</v>
      </c>
      <c r="K10" s="4"/>
      <c r="L10" s="4"/>
    </row>
    <row r="11" spans="1:12" ht="12.75">
      <c r="A11" s="69" t="s">
        <v>46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2" ht="31.5" customHeight="1">
      <c r="A12" s="70" t="s">
        <v>58</v>
      </c>
      <c r="B12" s="24">
        <f>SUM(C12:I12)</f>
        <v>8.449</v>
      </c>
      <c r="C12" s="45">
        <f aca="true" t="shared" si="1" ref="C12:I12">C14+C15+C13</f>
        <v>0.686</v>
      </c>
      <c r="D12" s="45">
        <f t="shared" si="1"/>
        <v>0</v>
      </c>
      <c r="E12" s="45">
        <f>E14+E15+E13</f>
        <v>2.474</v>
      </c>
      <c r="F12" s="45">
        <f t="shared" si="1"/>
        <v>0</v>
      </c>
      <c r="G12" s="45">
        <f t="shared" si="1"/>
        <v>0</v>
      </c>
      <c r="H12" s="45">
        <f t="shared" si="1"/>
        <v>5.289</v>
      </c>
      <c r="I12" s="73">
        <f t="shared" si="1"/>
        <v>0</v>
      </c>
      <c r="J12" s="45">
        <f>J14+J15+J13</f>
        <v>0</v>
      </c>
      <c r="K12" s="4"/>
      <c r="L12" s="4"/>
    </row>
    <row r="13" spans="1:12" ht="15">
      <c r="A13" s="70" t="s">
        <v>2</v>
      </c>
      <c r="B13" s="24">
        <f>SUM(C13:J13)</f>
        <v>5.289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4">
        <v>5.289</v>
      </c>
      <c r="I13" s="74"/>
      <c r="J13" s="44"/>
      <c r="K13" s="35">
        <v>360698.8</v>
      </c>
      <c r="L13" s="35">
        <v>58124.85</v>
      </c>
    </row>
    <row r="14" spans="1:12" ht="15">
      <c r="A14" s="70" t="s">
        <v>4</v>
      </c>
      <c r="B14" s="24">
        <f>SUM(C14:J14)</f>
        <v>3.0360000000000005</v>
      </c>
      <c r="C14" s="34">
        <v>0.562</v>
      </c>
      <c r="D14" s="24">
        <v>0</v>
      </c>
      <c r="E14" s="34">
        <v>2.474</v>
      </c>
      <c r="F14" s="24">
        <v>0</v>
      </c>
      <c r="G14" s="24">
        <v>0</v>
      </c>
      <c r="H14" s="24">
        <v>0</v>
      </c>
      <c r="I14" s="75">
        <v>0</v>
      </c>
      <c r="J14" s="24">
        <v>0</v>
      </c>
      <c r="K14" s="35">
        <v>451913</v>
      </c>
      <c r="L14" s="46" t="s">
        <v>55</v>
      </c>
    </row>
    <row r="15" spans="1:12" ht="15">
      <c r="A15" s="70" t="s">
        <v>5</v>
      </c>
      <c r="B15" s="24">
        <f>SUM(C15:J15)</f>
        <v>0.124</v>
      </c>
      <c r="C15" s="34">
        <v>0.124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75">
        <v>0</v>
      </c>
      <c r="J15" s="24">
        <v>0</v>
      </c>
      <c r="K15" s="35">
        <v>770920.7</v>
      </c>
      <c r="L15" s="46" t="s">
        <v>55</v>
      </c>
    </row>
    <row r="16" spans="1:12" ht="30">
      <c r="A16" s="70" t="s">
        <v>47</v>
      </c>
      <c r="B16" s="24">
        <f>SUM(D16:J16)</f>
        <v>12101.385</v>
      </c>
      <c r="C16" s="45">
        <f aca="true" t="shared" si="2" ref="C16:J16">C18+C19+C17</f>
        <v>270.886</v>
      </c>
      <c r="D16" s="45">
        <f t="shared" si="2"/>
        <v>0</v>
      </c>
      <c r="E16" s="45">
        <f t="shared" si="2"/>
        <v>1781.509</v>
      </c>
      <c r="F16" s="45">
        <f t="shared" si="2"/>
        <v>0</v>
      </c>
      <c r="G16" s="45">
        <f t="shared" si="2"/>
        <v>0</v>
      </c>
      <c r="H16" s="45">
        <f t="shared" si="2"/>
        <v>2830.405</v>
      </c>
      <c r="I16" s="73">
        <f t="shared" si="2"/>
        <v>0</v>
      </c>
      <c r="J16" s="45">
        <f t="shared" si="2"/>
        <v>7489.471</v>
      </c>
      <c r="K16" s="4"/>
      <c r="L16" s="4"/>
    </row>
    <row r="17" spans="1:12" ht="15">
      <c r="A17" s="70" t="s">
        <v>2</v>
      </c>
      <c r="B17" s="24">
        <f>SUM(C17:J17)</f>
        <v>10319.876</v>
      </c>
      <c r="C17" s="45">
        <v>0</v>
      </c>
      <c r="D17" s="24">
        <v>0</v>
      </c>
      <c r="E17" s="45">
        <v>0</v>
      </c>
      <c r="F17" s="45">
        <v>0</v>
      </c>
      <c r="G17" s="45">
        <v>0</v>
      </c>
      <c r="H17" s="44">
        <v>2830.405</v>
      </c>
      <c r="I17" s="74"/>
      <c r="J17" s="44">
        <v>7489.471</v>
      </c>
      <c r="K17" s="38">
        <v>1027.4</v>
      </c>
      <c r="L17" s="38">
        <v>911.55</v>
      </c>
    </row>
    <row r="18" spans="1:12" ht="15">
      <c r="A18" s="70" t="s">
        <v>4</v>
      </c>
      <c r="B18" s="24">
        <f>SUM(C18:J18)</f>
        <v>1781.509</v>
      </c>
      <c r="C18" s="34">
        <v>0</v>
      </c>
      <c r="D18" s="24">
        <v>0</v>
      </c>
      <c r="E18" s="34">
        <v>1781.509</v>
      </c>
      <c r="F18" s="24">
        <v>0</v>
      </c>
      <c r="G18" s="24">
        <v>0</v>
      </c>
      <c r="H18" s="24">
        <v>0</v>
      </c>
      <c r="I18" s="75">
        <v>0</v>
      </c>
      <c r="J18" s="24">
        <v>0</v>
      </c>
      <c r="K18" s="38">
        <v>1111</v>
      </c>
      <c r="L18" s="46" t="s">
        <v>55</v>
      </c>
    </row>
    <row r="19" spans="1:12" ht="15">
      <c r="A19" s="70" t="s">
        <v>5</v>
      </c>
      <c r="B19" s="24">
        <f>SUM(C19:J19)</f>
        <v>270.886</v>
      </c>
      <c r="C19" s="34">
        <v>270.886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75">
        <v>0</v>
      </c>
      <c r="J19" s="24">
        <v>0</v>
      </c>
      <c r="K19" s="38">
        <v>905.3</v>
      </c>
      <c r="L19" s="46" t="s">
        <v>55</v>
      </c>
    </row>
    <row r="20" spans="1:12" ht="12.75">
      <c r="A20" s="69" t="s">
        <v>48</v>
      </c>
      <c r="B20" s="37"/>
      <c r="C20" s="37"/>
      <c r="D20" s="37"/>
      <c r="E20" s="37"/>
      <c r="F20" s="37"/>
      <c r="G20" s="37"/>
      <c r="H20" s="37"/>
      <c r="I20" s="76"/>
      <c r="J20" s="37"/>
      <c r="K20" s="37"/>
      <c r="L20" s="37"/>
    </row>
    <row r="21" spans="1:12" ht="15">
      <c r="A21" s="70" t="s">
        <v>2</v>
      </c>
      <c r="B21" s="24">
        <f>SUM(C21:J21)</f>
        <v>7250.831</v>
      </c>
      <c r="C21" s="52">
        <v>5420.638</v>
      </c>
      <c r="D21" s="41">
        <v>1743.058</v>
      </c>
      <c r="E21" s="41">
        <v>0</v>
      </c>
      <c r="F21" s="41">
        <v>87.135</v>
      </c>
      <c r="G21" s="49">
        <v>0</v>
      </c>
      <c r="H21" s="49">
        <v>0</v>
      </c>
      <c r="I21" s="77">
        <v>0</v>
      </c>
      <c r="J21" s="49">
        <v>0</v>
      </c>
      <c r="K21" s="35">
        <v>1751.2</v>
      </c>
      <c r="L21" s="46" t="s">
        <v>55</v>
      </c>
    </row>
    <row r="22" spans="1:12" ht="15">
      <c r="A22" s="70" t="s">
        <v>3</v>
      </c>
      <c r="B22" s="24">
        <f>SUM(C22:J22)</f>
        <v>977.3710000000001</v>
      </c>
      <c r="C22" s="52">
        <v>972.263</v>
      </c>
      <c r="D22" s="42">
        <v>3.302</v>
      </c>
      <c r="E22" s="41">
        <v>0</v>
      </c>
      <c r="F22" s="41">
        <v>0</v>
      </c>
      <c r="G22" s="41">
        <v>1.806</v>
      </c>
      <c r="H22" s="47">
        <v>0</v>
      </c>
      <c r="I22" s="78">
        <v>0</v>
      </c>
      <c r="J22" s="47">
        <v>0</v>
      </c>
      <c r="K22" s="35">
        <v>1879.9</v>
      </c>
      <c r="L22" s="46" t="s">
        <v>55</v>
      </c>
    </row>
    <row r="23" spans="1:12" ht="15">
      <c r="A23" s="70" t="s">
        <v>4</v>
      </c>
      <c r="B23" s="24">
        <f>SUM(C23:J23)</f>
        <v>15732.829999999998</v>
      </c>
      <c r="C23" s="52">
        <v>8422.391</v>
      </c>
      <c r="D23" s="42">
        <v>21.284</v>
      </c>
      <c r="E23" s="41">
        <v>0</v>
      </c>
      <c r="F23" s="41">
        <v>6950.03</v>
      </c>
      <c r="G23" s="41">
        <v>3.843</v>
      </c>
      <c r="H23" s="47">
        <v>0</v>
      </c>
      <c r="I23" s="41">
        <v>7.256</v>
      </c>
      <c r="J23" s="67">
        <v>328.026</v>
      </c>
      <c r="K23" s="35">
        <v>2273.7</v>
      </c>
      <c r="L23" s="46" t="s">
        <v>55</v>
      </c>
    </row>
    <row r="24" spans="1:12" ht="15">
      <c r="A24" s="70" t="s">
        <v>5</v>
      </c>
      <c r="B24" s="24">
        <f>SUM(C24:J24)</f>
        <v>21009.182</v>
      </c>
      <c r="C24" s="52">
        <v>9418.569</v>
      </c>
      <c r="D24" s="42">
        <v>124.592</v>
      </c>
      <c r="E24" s="42">
        <v>342.662</v>
      </c>
      <c r="F24" s="42">
        <v>10529.896</v>
      </c>
      <c r="G24" s="41">
        <v>0</v>
      </c>
      <c r="H24" s="47">
        <v>0</v>
      </c>
      <c r="I24" s="41">
        <v>121.624</v>
      </c>
      <c r="J24" s="67">
        <v>471.839</v>
      </c>
      <c r="K24" s="35">
        <v>2921.6</v>
      </c>
      <c r="L24" s="46" t="s">
        <v>55</v>
      </c>
    </row>
    <row r="25" spans="1:12" ht="15.75">
      <c r="A25" s="68" t="s">
        <v>6</v>
      </c>
      <c r="B25" s="22">
        <f>SUM(C25:I25)</f>
        <v>28025.692</v>
      </c>
      <c r="C25" s="22">
        <f aca="true" t="shared" si="3" ref="C25:H25">SUM(C26:C28)</f>
        <v>17986.803</v>
      </c>
      <c r="D25" s="22">
        <f t="shared" si="3"/>
        <v>103.786</v>
      </c>
      <c r="E25" s="22">
        <f>SUM(E26:E28)</f>
        <v>357.226</v>
      </c>
      <c r="F25" s="22">
        <f>SUM(F26:F28)</f>
        <v>9577.877</v>
      </c>
      <c r="G25" s="22">
        <f t="shared" si="3"/>
        <v>0</v>
      </c>
      <c r="H25" s="48">
        <f t="shared" si="3"/>
        <v>0</v>
      </c>
      <c r="I25" s="79">
        <f>SUM(I26:I28)</f>
        <v>0</v>
      </c>
      <c r="J25" s="48">
        <f>SUM(J26:J28)</f>
        <v>0</v>
      </c>
      <c r="K25" s="4"/>
      <c r="L25" s="43"/>
    </row>
    <row r="26" spans="1:12" ht="15">
      <c r="A26" s="70" t="s">
        <v>7</v>
      </c>
      <c r="B26" s="24">
        <f>SUM(C26:J26)</f>
        <v>13351.764</v>
      </c>
      <c r="C26" s="53">
        <v>4740.275</v>
      </c>
      <c r="D26" s="42">
        <v>98.039</v>
      </c>
      <c r="E26" s="81">
        <v>357.226</v>
      </c>
      <c r="F26" s="81">
        <v>8156.224</v>
      </c>
      <c r="G26" s="50">
        <v>0</v>
      </c>
      <c r="H26" s="47">
        <v>0</v>
      </c>
      <c r="I26" s="78">
        <v>0</v>
      </c>
      <c r="J26" s="47">
        <v>0</v>
      </c>
      <c r="K26" s="35">
        <v>1741.76</v>
      </c>
      <c r="L26" s="46" t="s">
        <v>55</v>
      </c>
    </row>
    <row r="27" spans="1:12" ht="24" customHeight="1">
      <c r="A27" s="70" t="s">
        <v>8</v>
      </c>
      <c r="B27" s="24">
        <f>SUM(C27:J27)</f>
        <v>13898.001</v>
      </c>
      <c r="C27" s="53">
        <v>13231.169</v>
      </c>
      <c r="D27" s="42">
        <v>5.747</v>
      </c>
      <c r="E27" s="42">
        <v>0</v>
      </c>
      <c r="F27" s="42">
        <v>661.085</v>
      </c>
      <c r="G27" s="50">
        <v>0</v>
      </c>
      <c r="H27" s="47">
        <v>0</v>
      </c>
      <c r="I27" s="78">
        <v>0</v>
      </c>
      <c r="J27" s="47">
        <v>0</v>
      </c>
      <c r="K27" s="35">
        <v>948.54</v>
      </c>
      <c r="L27" s="46" t="s">
        <v>55</v>
      </c>
    </row>
    <row r="28" spans="1:12" ht="15">
      <c r="A28" s="70" t="s">
        <v>9</v>
      </c>
      <c r="B28" s="24">
        <f>SUM(C28:J28)</f>
        <v>775.927</v>
      </c>
      <c r="C28" s="53">
        <v>15.359</v>
      </c>
      <c r="D28" s="42">
        <v>0</v>
      </c>
      <c r="E28" s="42">
        <v>0</v>
      </c>
      <c r="F28" s="42">
        <v>760.568</v>
      </c>
      <c r="G28" s="50">
        <v>0</v>
      </c>
      <c r="H28" s="47">
        <v>0</v>
      </c>
      <c r="I28" s="78">
        <v>0</v>
      </c>
      <c r="J28" s="47">
        <v>0</v>
      </c>
      <c r="K28" s="35">
        <v>948.54</v>
      </c>
      <c r="L28" s="46" t="s">
        <v>55</v>
      </c>
    </row>
    <row r="29" spans="1:12" ht="34.5" customHeight="1">
      <c r="A29" s="68" t="s">
        <v>32</v>
      </c>
      <c r="B29" s="51">
        <f>SUM(C29:J29)</f>
        <v>85368.177</v>
      </c>
      <c r="C29" s="51">
        <f aca="true" t="shared" si="4" ref="C29:J29">C28+C27+C26+C24+C23+C22+C21+C16</f>
        <v>42491.549999999996</v>
      </c>
      <c r="D29" s="51">
        <f t="shared" si="4"/>
        <v>1996.022</v>
      </c>
      <c r="E29" s="51">
        <f t="shared" si="4"/>
        <v>2481.397</v>
      </c>
      <c r="F29" s="51">
        <f t="shared" si="4"/>
        <v>27144.938</v>
      </c>
      <c r="G29" s="51">
        <f t="shared" si="4"/>
        <v>5.649</v>
      </c>
      <c r="H29" s="51">
        <f t="shared" si="4"/>
        <v>2830.405</v>
      </c>
      <c r="I29" s="51">
        <f t="shared" si="4"/>
        <v>128.88</v>
      </c>
      <c r="J29" s="51">
        <f t="shared" si="4"/>
        <v>8289.336</v>
      </c>
      <c r="K29" s="4"/>
      <c r="L29" s="43"/>
    </row>
    <row r="30" ht="12.75">
      <c r="C30" s="40"/>
    </row>
    <row r="31" spans="1:6" ht="13.5" customHeight="1">
      <c r="A31" s="12"/>
      <c r="B31" s="40"/>
      <c r="C31" s="40"/>
      <c r="D31" s="40"/>
      <c r="E31" s="40"/>
      <c r="F31" s="40"/>
    </row>
    <row r="32" spans="1:12" ht="15.75" customHeight="1">
      <c r="A32" s="1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</row>
    <row r="33" spans="1:12" ht="12.75" customHeight="1">
      <c r="A33" s="1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</row>
    <row r="34" spans="1:12" ht="12" customHeight="1">
      <c r="A34" s="1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</row>
    <row r="35" spans="3:12" ht="12.75"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2:12" ht="12.75">
      <c r="B36" s="80"/>
      <c r="C36" s="40"/>
      <c r="D36" s="40"/>
      <c r="E36" s="40"/>
      <c r="F36" s="40"/>
      <c r="G36" s="40"/>
      <c r="H36" s="40"/>
      <c r="I36" s="40"/>
      <c r="J36" s="40"/>
      <c r="K36" s="40"/>
      <c r="L36" s="40"/>
    </row>
    <row r="37" spans="2:12" ht="12.75"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3:12" ht="12.75">
      <c r="C38" s="40"/>
      <c r="D38" s="40"/>
      <c r="E38" s="40"/>
      <c r="F38" s="40"/>
      <c r="G38" s="40"/>
      <c r="H38" s="40"/>
      <c r="I38" s="40"/>
      <c r="J38" s="40"/>
      <c r="K38" s="40"/>
      <c r="L38" s="40"/>
    </row>
    <row r="39" spans="3:12" ht="12.75"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3:12" ht="12.75">
      <c r="C40" s="40"/>
      <c r="D40" s="40"/>
      <c r="E40" s="40"/>
      <c r="F40" s="40"/>
      <c r="G40" s="40"/>
      <c r="H40" s="40"/>
      <c r="I40" s="40"/>
      <c r="J40" s="40"/>
      <c r="K40" s="40"/>
      <c r="L40" s="40"/>
    </row>
    <row r="41" spans="3:12" ht="12.75">
      <c r="C41" s="40"/>
      <c r="D41" s="40"/>
      <c r="E41" s="40"/>
      <c r="F41" s="40"/>
      <c r="G41" s="40"/>
      <c r="H41" s="40"/>
      <c r="I41" s="40"/>
      <c r="J41" s="40"/>
      <c r="K41" s="40"/>
      <c r="L41" s="40"/>
    </row>
    <row r="42" spans="3:12" ht="12.75">
      <c r="C42" s="40"/>
      <c r="D42" s="40"/>
      <c r="E42" s="40"/>
      <c r="F42" s="40"/>
      <c r="G42" s="40"/>
      <c r="H42" s="40"/>
      <c r="I42" s="40"/>
      <c r="J42" s="40"/>
      <c r="K42" s="40"/>
      <c r="L42" s="40"/>
    </row>
    <row r="43" spans="3:12" ht="12.75">
      <c r="C43" s="40"/>
      <c r="D43" s="40"/>
      <c r="E43" s="40"/>
      <c r="F43" s="40"/>
      <c r="G43" s="40"/>
      <c r="H43" s="40"/>
      <c r="I43" s="40"/>
      <c r="J43" s="40"/>
      <c r="K43" s="40"/>
      <c r="L43" s="40"/>
    </row>
    <row r="44" spans="3:12" ht="12.75">
      <c r="C44" s="40"/>
      <c r="D44" s="40"/>
      <c r="E44" s="40"/>
      <c r="F44" s="40"/>
      <c r="G44" s="40"/>
      <c r="H44" s="40"/>
      <c r="I44" s="40"/>
      <c r="J44" s="40"/>
      <c r="K44" s="40"/>
      <c r="L44" s="40"/>
    </row>
    <row r="45" spans="3:12" ht="12.75">
      <c r="C45" s="40"/>
      <c r="D45" s="40"/>
      <c r="E45" s="40"/>
      <c r="F45" s="40"/>
      <c r="G45" s="40"/>
      <c r="H45" s="40"/>
      <c r="I45" s="40"/>
      <c r="J45" s="40"/>
      <c r="K45" s="40"/>
      <c r="L45" s="40"/>
    </row>
    <row r="46" spans="3:12" ht="12.75"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3:12" ht="12.75"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spans="3:12" ht="12.75">
      <c r="C48" s="40"/>
      <c r="D48" s="40"/>
      <c r="E48" s="40"/>
      <c r="F48" s="40"/>
      <c r="G48" s="40"/>
      <c r="H48" s="40"/>
      <c r="I48" s="40"/>
      <c r="J48" s="40"/>
      <c r="K48" s="40"/>
      <c r="L48" s="40"/>
    </row>
    <row r="49" spans="3:12" ht="12.75">
      <c r="C49" s="40"/>
      <c r="D49" s="40"/>
      <c r="E49" s="40"/>
      <c r="F49" s="40"/>
      <c r="G49" s="40"/>
      <c r="H49" s="40"/>
      <c r="I49" s="40"/>
      <c r="J49" s="40"/>
      <c r="K49" s="40"/>
      <c r="L49" s="40"/>
    </row>
    <row r="50" spans="3:12" ht="12.75">
      <c r="C50" s="40"/>
      <c r="D50" s="40"/>
      <c r="E50" s="40"/>
      <c r="F50" s="40"/>
      <c r="G50" s="40"/>
      <c r="H50" s="40"/>
      <c r="I50" s="40"/>
      <c r="J50" s="40"/>
      <c r="K50" s="40"/>
      <c r="L50" s="40"/>
    </row>
    <row r="51" spans="3:12" ht="12.75">
      <c r="C51" s="40"/>
      <c r="D51" s="40"/>
      <c r="E51" s="40"/>
      <c r="F51" s="40"/>
      <c r="G51" s="40"/>
      <c r="H51" s="40"/>
      <c r="I51" s="40"/>
      <c r="J51" s="40"/>
      <c r="K51" s="40"/>
      <c r="L51" s="40"/>
    </row>
  </sheetData>
  <sheetProtection/>
  <mergeCells count="6">
    <mergeCell ref="A1:K1"/>
    <mergeCell ref="A5:K5"/>
    <mergeCell ref="A8:A9"/>
    <mergeCell ref="B8:B9"/>
    <mergeCell ref="C8:H8"/>
    <mergeCell ref="K8:L8"/>
  </mergeCells>
  <printOptions/>
  <pageMargins left="0.25" right="0.29" top="0.2" bottom="0.6" header="0.5" footer="0.5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V18"/>
  <sheetViews>
    <sheetView zoomScaleSheetLayoutView="100" zoomScalePageLayoutView="0" workbookViewId="0" topLeftCell="A7">
      <selection activeCell="B14" sqref="B14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49.5" customHeight="1">
      <c r="A1" s="94" t="s">
        <v>24</v>
      </c>
      <c r="B1" s="94"/>
      <c r="C1" s="94"/>
      <c r="D1" s="94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22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83" t="s">
        <v>37</v>
      </c>
      <c r="B5" s="83"/>
      <c r="C5" s="83"/>
      <c r="D5" s="83"/>
      <c r="E5" s="3"/>
      <c r="F5" s="3"/>
      <c r="G5" s="3"/>
    </row>
    <row r="6" spans="1:7" ht="33" customHeight="1">
      <c r="A6" s="16" t="s">
        <v>26</v>
      </c>
      <c r="B6" s="18" t="str">
        <f>'Полезный отпуск'!B6</f>
        <v>сентябрь 2014г.</v>
      </c>
      <c r="C6" s="1"/>
      <c r="D6" s="1"/>
      <c r="E6" s="3"/>
      <c r="F6" s="3"/>
      <c r="G6" s="3"/>
    </row>
    <row r="7" spans="1:4" ht="8.25" customHeight="1">
      <c r="A7" s="2"/>
      <c r="B7" s="2"/>
      <c r="C7" s="2"/>
      <c r="D7" s="2"/>
    </row>
    <row r="8" spans="1:22" ht="126" customHeight="1">
      <c r="A8" s="61" t="s">
        <v>10</v>
      </c>
      <c r="B8" s="62" t="s">
        <v>30</v>
      </c>
      <c r="C8" s="62" t="s">
        <v>33</v>
      </c>
      <c r="D8" s="62" t="s">
        <v>25</v>
      </c>
      <c r="E8" s="62" t="s">
        <v>60</v>
      </c>
      <c r="F8" s="62" t="s">
        <v>61</v>
      </c>
      <c r="G8" s="95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</row>
    <row r="9" spans="1:6" ht="15">
      <c r="A9" s="63" t="s">
        <v>41</v>
      </c>
      <c r="B9" s="57">
        <v>0</v>
      </c>
      <c r="C9" s="57">
        <f aca="true" t="shared" si="0" ref="C9:C14">B9</f>
        <v>0</v>
      </c>
      <c r="D9" s="57">
        <f aca="true" t="shared" si="1" ref="D9:D14">B9</f>
        <v>0</v>
      </c>
      <c r="E9" s="57">
        <v>0</v>
      </c>
      <c r="F9" s="57">
        <v>0</v>
      </c>
    </row>
    <row r="10" spans="1:6" ht="15">
      <c r="A10" s="63" t="s">
        <v>42</v>
      </c>
      <c r="B10" s="57">
        <v>100</v>
      </c>
      <c r="C10" s="57">
        <f t="shared" si="0"/>
        <v>100</v>
      </c>
      <c r="D10" s="57">
        <f t="shared" si="1"/>
        <v>100</v>
      </c>
      <c r="E10" s="57">
        <v>100</v>
      </c>
      <c r="F10" s="57">
        <v>100</v>
      </c>
    </row>
    <row r="11" spans="1:6" ht="21.75" customHeight="1">
      <c r="A11" s="63" t="s">
        <v>34</v>
      </c>
      <c r="B11" s="59">
        <v>2.77</v>
      </c>
      <c r="C11" s="58">
        <f t="shared" si="0"/>
        <v>2.77</v>
      </c>
      <c r="D11" s="58">
        <f t="shared" si="1"/>
        <v>2.77</v>
      </c>
      <c r="E11" s="58">
        <f>B11</f>
        <v>2.77</v>
      </c>
      <c r="F11" s="58">
        <f>B11</f>
        <v>2.77</v>
      </c>
    </row>
    <row r="12" spans="1:6" ht="45">
      <c r="A12" s="63" t="s">
        <v>49</v>
      </c>
      <c r="B12" s="59">
        <v>194</v>
      </c>
      <c r="C12" s="58">
        <f>B12</f>
        <v>194</v>
      </c>
      <c r="D12" s="58">
        <f t="shared" si="1"/>
        <v>194</v>
      </c>
      <c r="E12" s="58">
        <f>B12</f>
        <v>194</v>
      </c>
      <c r="F12" s="58">
        <f>B12</f>
        <v>194</v>
      </c>
    </row>
    <row r="13" spans="1:6" ht="45">
      <c r="A13" s="63" t="s">
        <v>50</v>
      </c>
      <c r="B13" s="59">
        <v>225.95</v>
      </c>
      <c r="C13" s="58">
        <f t="shared" si="0"/>
        <v>225.95</v>
      </c>
      <c r="D13" s="58">
        <f t="shared" si="1"/>
        <v>225.95</v>
      </c>
      <c r="E13" s="58">
        <f>B13</f>
        <v>225.95</v>
      </c>
      <c r="F13" s="58">
        <f>B13</f>
        <v>225.95</v>
      </c>
    </row>
    <row r="14" spans="1:6" ht="45">
      <c r="A14" s="63" t="s">
        <v>43</v>
      </c>
      <c r="B14" s="59">
        <v>960.15</v>
      </c>
      <c r="C14" s="58">
        <f t="shared" si="0"/>
        <v>960.15</v>
      </c>
      <c r="D14" s="58">
        <f t="shared" si="1"/>
        <v>960.15</v>
      </c>
      <c r="E14" s="58">
        <f>B14</f>
        <v>960.15</v>
      </c>
      <c r="F14" s="58">
        <f>B14</f>
        <v>960.15</v>
      </c>
    </row>
    <row r="15" spans="1:6" ht="46.5" customHeight="1">
      <c r="A15" s="63" t="s">
        <v>51</v>
      </c>
      <c r="B15" s="58">
        <f>B11+B12+B14</f>
        <v>1156.92</v>
      </c>
      <c r="C15" s="58">
        <f>C11+C12+C14</f>
        <v>1156.92</v>
      </c>
      <c r="D15" s="58">
        <f>D11+D12+D14</f>
        <v>1156.92</v>
      </c>
      <c r="E15" s="57">
        <f>E11+E12+E14</f>
        <v>1156.92</v>
      </c>
      <c r="F15" s="57">
        <f>F11+F12+F14</f>
        <v>1156.92</v>
      </c>
    </row>
    <row r="16" spans="1:6" ht="60">
      <c r="A16" s="63" t="s">
        <v>52</v>
      </c>
      <c r="B16" s="58">
        <f>B14+B13+B11</f>
        <v>1188.87</v>
      </c>
      <c r="C16" s="58">
        <f>C14+C13+C11</f>
        <v>1188.87</v>
      </c>
      <c r="D16" s="58">
        <f>D14+D13+D11</f>
        <v>1188.87</v>
      </c>
      <c r="E16" s="57">
        <f>E14+E13+E11</f>
        <v>1188.87</v>
      </c>
      <c r="F16" s="57">
        <f>F14+F13+F11</f>
        <v>1188.87</v>
      </c>
    </row>
    <row r="18" spans="1:4" ht="48" customHeight="1">
      <c r="A18" s="92" t="s">
        <v>44</v>
      </c>
      <c r="B18" s="92"/>
      <c r="C18" s="92"/>
      <c r="D18" s="92"/>
    </row>
  </sheetData>
  <sheetProtection/>
  <mergeCells count="11">
    <mergeCell ref="A1:D1"/>
    <mergeCell ref="A5:D5"/>
    <mergeCell ref="S8:T8"/>
    <mergeCell ref="M8:N8"/>
    <mergeCell ref="G8:H8"/>
    <mergeCell ref="A18:D18"/>
    <mergeCell ref="I8:J8"/>
    <mergeCell ref="K8:L8"/>
    <mergeCell ref="U8:V8"/>
    <mergeCell ref="Q8:R8"/>
    <mergeCell ref="O8:P8"/>
  </mergeCells>
  <printOptions/>
  <pageMargins left="0.2" right="0.2" top="0.984251968503937" bottom="0.72" header="0.5118110236220472" footer="0.5118110236220472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BF25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82" t="s">
        <v>16</v>
      </c>
      <c r="B1" s="82"/>
      <c r="C1" s="82"/>
      <c r="D1" s="82"/>
      <c r="E1" s="13"/>
    </row>
    <row r="2" spans="1:4" ht="15">
      <c r="A2" s="2"/>
      <c r="B2" s="2"/>
      <c r="C2" s="2"/>
      <c r="D2" s="2"/>
    </row>
    <row r="3" spans="1:4" ht="15">
      <c r="A3" s="2" t="s">
        <v>23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97" t="s">
        <v>18</v>
      </c>
      <c r="B5" s="97"/>
      <c r="C5" s="97"/>
      <c r="D5" s="97"/>
      <c r="E5" s="17"/>
    </row>
    <row r="6" spans="1:5" ht="42" customHeight="1">
      <c r="A6" s="16" t="s">
        <v>26</v>
      </c>
      <c r="B6" s="18" t="str">
        <f>'Полезный отпуск'!B6</f>
        <v>сентябрь 2014г.</v>
      </c>
      <c r="C6" s="14"/>
      <c r="D6" s="14"/>
      <c r="E6" s="17"/>
    </row>
    <row r="7" spans="1:5" ht="15">
      <c r="A7" s="21"/>
      <c r="B7" s="21"/>
      <c r="C7" s="21"/>
      <c r="D7" s="21"/>
      <c r="E7" s="15"/>
    </row>
    <row r="8" spans="1:4" ht="15">
      <c r="A8" s="98" t="s">
        <v>17</v>
      </c>
      <c r="B8" s="98"/>
      <c r="C8" s="98" t="s">
        <v>21</v>
      </c>
      <c r="D8" s="98"/>
    </row>
    <row r="9" spans="1:4" ht="15">
      <c r="A9" s="64" t="s">
        <v>19</v>
      </c>
      <c r="B9" s="64" t="s">
        <v>20</v>
      </c>
      <c r="C9" s="64" t="s">
        <v>19</v>
      </c>
      <c r="D9" s="64" t="s">
        <v>20</v>
      </c>
    </row>
    <row r="10" spans="1:4" ht="15">
      <c r="A10" s="20">
        <f>'Полезный отпуск'!B29</f>
        <v>85368.177</v>
      </c>
      <c r="B10" s="33">
        <v>203.491</v>
      </c>
      <c r="C10" s="19">
        <f>'Полезный отпуск'!B25</f>
        <v>28025.692</v>
      </c>
      <c r="D10" s="20">
        <f>ROUND(C10/4937*12,3)</f>
        <v>68.12</v>
      </c>
    </row>
    <row r="11" spans="1:5" ht="12.75">
      <c r="A11" s="32"/>
      <c r="B11" s="7"/>
      <c r="C11" s="7"/>
      <c r="D11" s="8"/>
      <c r="E11" s="7"/>
    </row>
    <row r="12" spans="2:5" ht="12.75">
      <c r="B12" s="7"/>
      <c r="C12" s="7"/>
      <c r="D12" s="8"/>
      <c r="E12" s="7"/>
    </row>
    <row r="13" spans="1:5" ht="12.75">
      <c r="A13" s="11"/>
      <c r="B13" s="7"/>
      <c r="C13" s="7"/>
      <c r="D13" s="8"/>
      <c r="E13" s="7"/>
    </row>
    <row r="14" spans="1:5" ht="12.75">
      <c r="A14" s="11"/>
      <c r="B14" s="7"/>
      <c r="C14" s="7"/>
      <c r="D14" s="8"/>
      <c r="E14" s="7"/>
    </row>
    <row r="15" spans="1:5" ht="12.75">
      <c r="A15" s="11"/>
      <c r="B15" s="7"/>
      <c r="C15" s="7"/>
      <c r="D15" s="8"/>
      <c r="E15" s="7"/>
    </row>
    <row r="16" spans="1:5" ht="12.75">
      <c r="A16" s="11"/>
      <c r="B16" s="7"/>
      <c r="C16" s="7"/>
      <c r="D16" s="8"/>
      <c r="E16" s="7"/>
    </row>
    <row r="17" spans="1:5" ht="12.75">
      <c r="A17" s="11"/>
      <c r="B17" s="7"/>
      <c r="C17" s="7"/>
      <c r="D17" s="8"/>
      <c r="E17" s="7"/>
    </row>
    <row r="18" spans="1:5" ht="12.75">
      <c r="A18" s="11"/>
      <c r="B18" s="7"/>
      <c r="C18" s="7"/>
      <c r="D18" s="8"/>
      <c r="E18" s="7"/>
    </row>
    <row r="19" spans="1:5" ht="12.75">
      <c r="A19" s="11"/>
      <c r="B19" s="7"/>
      <c r="C19" s="7"/>
      <c r="D19" s="8"/>
      <c r="E19" s="7"/>
    </row>
    <row r="20" spans="1:5" ht="12.75">
      <c r="A20" s="11"/>
      <c r="B20" s="7"/>
      <c r="C20" s="7"/>
      <c r="D20" s="8"/>
      <c r="E20" s="7"/>
    </row>
    <row r="21" spans="1:5" ht="12.75">
      <c r="A21" s="11"/>
      <c r="B21" s="7"/>
      <c r="C21" s="7"/>
      <c r="D21" s="8"/>
      <c r="E21" s="7"/>
    </row>
    <row r="23" spans="1:58" ht="114.75" customHeight="1">
      <c r="A23" s="96"/>
      <c r="B23" s="96"/>
      <c r="C23" s="96"/>
      <c r="D23" s="96"/>
      <c r="E23" s="96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ht="143.25" customHeight="1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</row>
    <row r="25" spans="1:58" ht="153.75" customHeight="1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</row>
  </sheetData>
  <sheetProtection/>
  <mergeCells count="29"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21"/>
  <sheetViews>
    <sheetView zoomScalePageLayoutView="0" workbookViewId="0" topLeftCell="A1">
      <pane xSplit="1" ySplit="1" topLeftCell="B2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H8" sqref="H8"/>
    </sheetView>
  </sheetViews>
  <sheetFormatPr defaultColWidth="9.00390625" defaultRowHeight="12.75"/>
  <cols>
    <col min="1" max="2" width="37.875" style="0" customWidth="1"/>
    <col min="3" max="4" width="22.625" style="0" customWidth="1"/>
    <col min="5" max="5" width="15.625" style="0" customWidth="1"/>
    <col min="6" max="6" width="16.875" style="0" customWidth="1"/>
  </cols>
  <sheetData>
    <row r="1" spans="1:4" ht="69" customHeight="1">
      <c r="A1" s="103" t="s">
        <v>11</v>
      </c>
      <c r="B1" s="103"/>
      <c r="C1" s="103"/>
      <c r="D1" s="103"/>
    </row>
    <row r="2" spans="1:4" ht="15">
      <c r="A2" s="25"/>
      <c r="B2" s="25"/>
      <c r="C2" s="25"/>
      <c r="D2" s="25"/>
    </row>
    <row r="3" spans="1:4" ht="15">
      <c r="A3" s="25" t="s">
        <v>15</v>
      </c>
      <c r="B3" s="25"/>
      <c r="C3" s="25"/>
      <c r="D3" s="25"/>
    </row>
    <row r="4" spans="1:4" ht="15">
      <c r="A4" s="25"/>
      <c r="B4" s="25"/>
      <c r="C4" s="25"/>
      <c r="D4" s="25"/>
    </row>
    <row r="5" spans="1:4" ht="15" customHeight="1">
      <c r="A5" s="101" t="s">
        <v>45</v>
      </c>
      <c r="B5" s="101"/>
      <c r="C5" s="101"/>
      <c r="D5" s="101"/>
    </row>
    <row r="6" spans="1:4" ht="24" customHeight="1">
      <c r="A6" s="26" t="s">
        <v>26</v>
      </c>
      <c r="B6" s="27" t="str">
        <f>'Полезный отпуск'!B6</f>
        <v>сентябрь 2014г.</v>
      </c>
      <c r="C6" s="25"/>
      <c r="D6" s="25"/>
    </row>
    <row r="7" spans="1:4" ht="15">
      <c r="A7" s="25"/>
      <c r="B7" s="25"/>
      <c r="C7" s="25"/>
      <c r="D7" s="25"/>
    </row>
    <row r="8" spans="1:6" ht="41.25" customHeight="1">
      <c r="A8" s="65" t="s">
        <v>35</v>
      </c>
      <c r="B8" s="66" t="s">
        <v>36</v>
      </c>
      <c r="C8" s="104" t="s">
        <v>13</v>
      </c>
      <c r="D8" s="105"/>
      <c r="F8" s="54"/>
    </row>
    <row r="9" spans="1:6" ht="15.75">
      <c r="A9" s="65" t="s">
        <v>12</v>
      </c>
      <c r="B9" s="28" t="s">
        <v>12</v>
      </c>
      <c r="C9" s="106">
        <v>2831.444</v>
      </c>
      <c r="D9" s="107"/>
      <c r="F9" s="60"/>
    </row>
    <row r="10" spans="1:6" ht="15">
      <c r="A10" s="65" t="s">
        <v>39</v>
      </c>
      <c r="B10" s="28" t="s">
        <v>39</v>
      </c>
      <c r="C10" s="106">
        <v>532</v>
      </c>
      <c r="D10" s="107"/>
      <c r="F10" s="55"/>
    </row>
    <row r="11" spans="1:6" ht="18.75">
      <c r="A11" s="65" t="s">
        <v>14</v>
      </c>
      <c r="B11" s="29" t="s">
        <v>14</v>
      </c>
      <c r="C11" s="106">
        <v>40</v>
      </c>
      <c r="D11" s="107"/>
      <c r="F11" s="56"/>
    </row>
    <row r="12" spans="1:6" ht="15">
      <c r="A12" s="102" t="s">
        <v>27</v>
      </c>
      <c r="B12" s="102"/>
      <c r="C12" s="108">
        <f>SUM(C9:C11)</f>
        <v>3403.444</v>
      </c>
      <c r="D12" s="109"/>
      <c r="E12" s="8"/>
      <c r="F12" s="54"/>
    </row>
    <row r="13" spans="1:5" ht="15">
      <c r="A13" s="30"/>
      <c r="B13" s="30"/>
      <c r="C13" s="31"/>
      <c r="D13" s="30"/>
      <c r="E13" s="8"/>
    </row>
    <row r="14" spans="1:4" ht="33" customHeight="1">
      <c r="A14" s="100" t="s">
        <v>62</v>
      </c>
      <c r="B14" s="100"/>
      <c r="C14" s="100"/>
      <c r="D14" s="100"/>
    </row>
    <row r="15" spans="1:4" ht="82.5" customHeight="1">
      <c r="A15" s="99" t="s">
        <v>63</v>
      </c>
      <c r="B15" s="99"/>
      <c r="C15" s="99"/>
      <c r="D15" s="99"/>
    </row>
    <row r="16" spans="1:4" ht="67.5" customHeight="1">
      <c r="A16" s="99" t="s">
        <v>64</v>
      </c>
      <c r="B16" s="99"/>
      <c r="C16" s="99"/>
      <c r="D16" s="99"/>
    </row>
    <row r="17" spans="1:3" ht="12.75">
      <c r="A17" s="5"/>
      <c r="B17" s="5"/>
      <c r="C17" s="5"/>
    </row>
    <row r="18" spans="1:8" s="6" customFormat="1" ht="12" customHeight="1">
      <c r="A18" s="9"/>
      <c r="B18" s="9"/>
      <c r="C18" s="9"/>
      <c r="D18" s="9"/>
      <c r="E18" s="9"/>
      <c r="F18" s="9"/>
      <c r="G18" s="9"/>
      <c r="H18" s="9"/>
    </row>
    <row r="19" spans="1:4" ht="12.75">
      <c r="A19" s="5"/>
      <c r="B19" s="5"/>
      <c r="C19" s="5"/>
      <c r="D19" s="5"/>
    </row>
    <row r="20" spans="1:4" ht="12.75">
      <c r="A20" s="5"/>
      <c r="B20" s="5"/>
      <c r="C20" s="5"/>
      <c r="D20" s="5"/>
    </row>
    <row r="21" spans="1:4" ht="12.75">
      <c r="A21" s="5"/>
      <c r="B21" s="5"/>
      <c r="C21" s="5"/>
      <c r="D21" s="5"/>
    </row>
  </sheetData>
  <sheetProtection/>
  <mergeCells count="11">
    <mergeCell ref="C12:D12"/>
    <mergeCell ref="A15:D15"/>
    <mergeCell ref="A16:D16"/>
    <mergeCell ref="A14:D14"/>
    <mergeCell ref="A5:D5"/>
    <mergeCell ref="A12:B12"/>
    <mergeCell ref="A1:D1"/>
    <mergeCell ref="C8:D8"/>
    <mergeCell ref="C9:D9"/>
    <mergeCell ref="C10:D10"/>
    <mergeCell ref="C11:D11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D5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103" t="s">
        <v>11</v>
      </c>
      <c r="B1" s="103"/>
      <c r="C1" s="103"/>
      <c r="D1" s="103"/>
    </row>
    <row r="2" spans="1:4" ht="15">
      <c r="A2" s="25"/>
      <c r="B2" s="25"/>
      <c r="C2" s="25"/>
      <c r="D2" s="25"/>
    </row>
    <row r="3" spans="1:2" ht="34.5" customHeight="1">
      <c r="A3" s="16" t="str">
        <f>'Полезный отпуск'!A6</f>
        <v>Отчетный период:</v>
      </c>
      <c r="B3" s="18" t="str">
        <f>'Полезный отпуск'!B6</f>
        <v>сентябрь 2014г.</v>
      </c>
    </row>
    <row r="5" spans="1:4" ht="39" customHeight="1">
      <c r="A5" s="110" t="s">
        <v>40</v>
      </c>
      <c r="B5" s="110"/>
      <c r="C5" s="110"/>
      <c r="D5" s="110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Виолетта</cp:lastModifiedBy>
  <cp:lastPrinted>2013-01-16T07:55:49Z</cp:lastPrinted>
  <dcterms:created xsi:type="dcterms:W3CDTF">2009-10-22T06:15:03Z</dcterms:created>
  <dcterms:modified xsi:type="dcterms:W3CDTF">2014-10-17T10:13:27Z</dcterms:modified>
  <cp:category/>
  <cp:version/>
  <cp:contentType/>
  <cp:contentStatus/>
</cp:coreProperties>
</file>