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21600" windowHeight="895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<sst xmlns="http://schemas.openxmlformats.org/spreadsheetml/2006/main" count="95" uniqueCount="62">
  <si>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</si>
  <si>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</si>
  <si>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</si>
  <si>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</si>
  <si>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</si>
  <si>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</si>
  <si>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</si>
  <si>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</si>
  <si>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</si>
  <si>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</si>
  <si>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</si>
  <si>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</si>
  <si>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</si>
  <si>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</si>
  <si>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</si>
  <si>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</si>
  <si>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</si>
  <si>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</si>
  <si>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</si>
  <si>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</si>
  <si>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</si>
  <si>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</si>
  <si>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</si>
  <si>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</si>
  <si>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</si>
  <si>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</si>
  <si>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</si>
  <si>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</si>
  <si>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</si>
  <si>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</si>
  <si>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</si>
  <si>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</si>
  <si>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</si>
  <si>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</si>
  <si>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</si>
  <si>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</si>
  <si>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</si>
  <si>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</si>
  <si>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</si>
  <si>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</si>
  <si>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</si>
  <si>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</si>
  <si>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</si>
  <si>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</si>
  <si>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</si>
  <si>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</si>
  <si>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</si>
  <si>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</si>
  <si>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</si>
  <si>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</si>
  <si>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</si>
  <si>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</si>
  <si>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</si>
  <si>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</si>
  <si>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</si>
  <si>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</si>
  <si>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февраль 2019 г.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</si>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</sst>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17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5" zoomScaleNormal="85" zoomScaleSheetLayoutView="100" zoomScalePageLayoutView="0" workbookViewId="0" topLeftCell="A1">
      <pane xSplit="1" ySplit="10" topLeftCell="B26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3" sqref="A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3.25390625" style="0" customWidth="1"/>
    <col min="7" max="7" width="0.12890625" style="0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9.5" customHeight="1">
      <c r="A6" s="16" t="s">
        <v>21</v>
      </c>
      <c r="B6" s="35" t="s">
        <v>56</v>
      </c>
      <c r="C6" s="2"/>
      <c r="D6" s="37"/>
      <c r="E6" s="37"/>
      <c r="F6" s="2" t="s">
        <v>47</v>
      </c>
      <c r="G6" s="2"/>
      <c r="H6" s="2"/>
      <c r="I6" s="2"/>
      <c r="J6" s="2"/>
      <c r="K6" s="80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1" customFormat="1" ht="15" customHeight="1">
      <c r="A8" s="105" t="s">
        <v>0</v>
      </c>
      <c r="B8" s="107" t="s">
        <v>23</v>
      </c>
      <c r="C8" s="109" t="s">
        <v>24</v>
      </c>
      <c r="D8" s="110"/>
      <c r="E8" s="110"/>
      <c r="F8" s="110"/>
      <c r="G8" s="110"/>
      <c r="H8" s="110"/>
      <c r="I8" s="110"/>
      <c r="J8" s="111"/>
      <c r="K8" s="92" t="s">
        <v>1</v>
      </c>
      <c r="L8" s="93"/>
    </row>
    <row r="9" spans="1:12" s="61" customFormat="1" ht="62.25" customHeight="1">
      <c r="A9" s="106"/>
      <c r="B9" s="108"/>
      <c r="C9" s="96" t="s">
        <v>53</v>
      </c>
      <c r="D9" s="96" t="s">
        <v>46</v>
      </c>
      <c r="E9" s="96" t="s">
        <v>20</v>
      </c>
      <c r="F9" s="96" t="s">
        <v>45</v>
      </c>
      <c r="G9" s="96" t="s">
        <v>40</v>
      </c>
      <c r="H9" s="96" t="s">
        <v>36</v>
      </c>
      <c r="I9" s="96" t="s">
        <v>42</v>
      </c>
      <c r="J9" s="96" t="s">
        <v>44</v>
      </c>
      <c r="K9" s="74" t="s">
        <v>37</v>
      </c>
      <c r="L9" s="74" t="s">
        <v>39</v>
      </c>
    </row>
    <row r="10" spans="1:12" s="77" customFormat="1" ht="31.5">
      <c r="A10" s="75" t="s">
        <v>25</v>
      </c>
      <c r="B10" s="76">
        <f>B24+B25+B26+B27+B17+B34+B35+B36+B37</f>
        <v>68293.126</v>
      </c>
      <c r="C10" s="76">
        <f aca="true" t="shared" si="0" ref="C10:I10">C24+C25+C26+C27+C17</f>
        <v>28069.692000000003</v>
      </c>
      <c r="D10" s="76">
        <f t="shared" si="0"/>
        <v>259.12399999999997</v>
      </c>
      <c r="E10" s="76">
        <f t="shared" si="0"/>
        <v>4010.617</v>
      </c>
      <c r="F10" s="76">
        <f t="shared" si="0"/>
        <v>30112.357</v>
      </c>
      <c r="G10" s="76">
        <f t="shared" si="0"/>
        <v>0</v>
      </c>
      <c r="H10" s="76">
        <f t="shared" si="0"/>
        <v>54.871</v>
      </c>
      <c r="I10" s="76">
        <f t="shared" si="0"/>
        <v>0</v>
      </c>
      <c r="J10" s="76">
        <f>J24+J25+J26+J27+J17+J28</f>
        <v>746.557</v>
      </c>
      <c r="K10" s="41"/>
      <c r="L10" s="41"/>
    </row>
    <row r="11" spans="1:12" ht="12.75">
      <c r="A11" s="55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56" t="s">
        <v>41</v>
      </c>
      <c r="B12" s="43">
        <f>SUM(B13:B16)</f>
        <v>14.369</v>
      </c>
      <c r="C12" s="43">
        <f aca="true" t="shared" si="1" ref="C12:J12">SUM(C13:C16)</f>
        <v>3.244</v>
      </c>
      <c r="D12" s="43">
        <f t="shared" si="1"/>
        <v>0</v>
      </c>
      <c r="E12" s="43">
        <f t="shared" si="1"/>
        <v>2.0999999999999996</v>
      </c>
      <c r="F12" s="43">
        <f t="shared" si="1"/>
        <v>8.911000000000001</v>
      </c>
      <c r="G12" s="43">
        <f t="shared" si="1"/>
        <v>0</v>
      </c>
      <c r="H12" s="43">
        <f t="shared" si="1"/>
        <v>0.101</v>
      </c>
      <c r="I12" s="43">
        <f t="shared" si="1"/>
        <v>0</v>
      </c>
      <c r="J12" s="43">
        <f t="shared" si="1"/>
        <v>0.013</v>
      </c>
      <c r="K12" s="4"/>
      <c r="L12" s="4"/>
    </row>
    <row r="13" spans="1:12" ht="15">
      <c r="A13" s="56" t="s">
        <v>2</v>
      </c>
      <c r="B13" s="23">
        <f>SUM(C13:J13)</f>
        <v>2.205</v>
      </c>
      <c r="C13" s="33">
        <v>2.104</v>
      </c>
      <c r="D13" s="43">
        <v>0</v>
      </c>
      <c r="E13" s="43">
        <v>0</v>
      </c>
      <c r="F13" s="62">
        <v>0</v>
      </c>
      <c r="G13" s="43">
        <v>0</v>
      </c>
      <c r="H13" s="62">
        <v>0.101</v>
      </c>
      <c r="I13" s="57">
        <v>0</v>
      </c>
      <c r="J13" s="23">
        <v>0</v>
      </c>
      <c r="K13" s="34">
        <v>994371.94</v>
      </c>
      <c r="L13" s="60">
        <v>67954.55</v>
      </c>
    </row>
    <row r="14" spans="1:12" s="66" customFormat="1" ht="15">
      <c r="A14" s="56" t="s">
        <v>3</v>
      </c>
      <c r="B14" s="23">
        <f>SUM(C14:J14)</f>
        <v>0.101</v>
      </c>
      <c r="C14" s="48">
        <v>0.101</v>
      </c>
      <c r="D14" s="64">
        <v>0</v>
      </c>
      <c r="E14" s="64">
        <v>0</v>
      </c>
      <c r="F14" s="64">
        <v>0</v>
      </c>
      <c r="G14" s="64">
        <v>0</v>
      </c>
      <c r="H14" s="63">
        <v>0</v>
      </c>
      <c r="I14" s="69">
        <v>0</v>
      </c>
      <c r="J14" s="63">
        <v>0</v>
      </c>
      <c r="K14" s="89">
        <v>1172108.79</v>
      </c>
      <c r="L14" s="65" t="s">
        <v>38</v>
      </c>
    </row>
    <row r="15" spans="1:12" ht="15">
      <c r="A15" s="56" t="s">
        <v>4</v>
      </c>
      <c r="B15" s="23">
        <f>SUM(C15:J15)</f>
        <v>11.092</v>
      </c>
      <c r="C15" s="33">
        <v>0.52</v>
      </c>
      <c r="D15" s="23">
        <v>0</v>
      </c>
      <c r="E15" s="67">
        <v>2.086</v>
      </c>
      <c r="F15" s="62">
        <v>8.486</v>
      </c>
      <c r="G15" s="68">
        <v>0</v>
      </c>
      <c r="H15" s="23">
        <v>0</v>
      </c>
      <c r="I15" s="57">
        <v>0</v>
      </c>
      <c r="J15" s="23">
        <v>0</v>
      </c>
      <c r="K15" s="34">
        <v>1332354.54</v>
      </c>
      <c r="L15" s="44" t="s">
        <v>38</v>
      </c>
    </row>
    <row r="16" spans="1:12" ht="15">
      <c r="A16" s="56" t="s">
        <v>5</v>
      </c>
      <c r="B16" s="23">
        <f>SUM(C16:J16)</f>
        <v>0.971</v>
      </c>
      <c r="C16" s="33">
        <v>0.519</v>
      </c>
      <c r="D16" s="23">
        <v>0</v>
      </c>
      <c r="E16" s="67">
        <v>0.014</v>
      </c>
      <c r="F16" s="67">
        <v>0.425</v>
      </c>
      <c r="G16" s="23">
        <v>0</v>
      </c>
      <c r="H16" s="23">
        <v>0</v>
      </c>
      <c r="I16" s="57">
        <v>0</v>
      </c>
      <c r="J16" s="94">
        <v>0.013</v>
      </c>
      <c r="K16" s="34">
        <v>1079249.18</v>
      </c>
      <c r="L16" s="44" t="s">
        <v>38</v>
      </c>
    </row>
    <row r="17" spans="1:12" ht="30">
      <c r="A17" s="56" t="s">
        <v>34</v>
      </c>
      <c r="B17" s="43">
        <f>SUM(B18:B21)</f>
        <v>9237.239000000001</v>
      </c>
      <c r="C17" s="43">
        <f aca="true" t="shared" si="2" ref="C17:J17">SUM(C18:C21)</f>
        <v>2007.398</v>
      </c>
      <c r="D17" s="43">
        <f t="shared" si="2"/>
        <v>0</v>
      </c>
      <c r="E17" s="43">
        <f t="shared" si="2"/>
        <v>1451.391</v>
      </c>
      <c r="F17" s="43">
        <f t="shared" si="2"/>
        <v>5772.711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 t="shared" si="2"/>
        <v>5.739</v>
      </c>
      <c r="K17" s="4"/>
      <c r="L17" s="4"/>
    </row>
    <row r="18" spans="1:12" ht="15">
      <c r="A18" s="56" t="s">
        <v>2</v>
      </c>
      <c r="B18" s="23">
        <f>SUM(C18:J18)</f>
        <v>1298.782</v>
      </c>
      <c r="C18" s="62">
        <v>1298.782</v>
      </c>
      <c r="D18" s="23">
        <v>0</v>
      </c>
      <c r="E18" s="43">
        <v>0</v>
      </c>
      <c r="F18" s="64">
        <v>0</v>
      </c>
      <c r="G18" s="43">
        <v>0</v>
      </c>
      <c r="H18" s="42"/>
      <c r="I18" s="57">
        <v>0</v>
      </c>
      <c r="J18" s="23">
        <v>0</v>
      </c>
      <c r="K18" s="70">
        <v>136.71</v>
      </c>
      <c r="L18" s="73">
        <v>3053.34</v>
      </c>
    </row>
    <row r="19" spans="1:16" s="66" customFormat="1" ht="15">
      <c r="A19" s="56" t="s">
        <v>3</v>
      </c>
      <c r="B19" s="63">
        <f>SUM(C19:J19)</f>
        <v>67.296</v>
      </c>
      <c r="C19" s="67">
        <v>67.296</v>
      </c>
      <c r="D19" s="63">
        <v>0</v>
      </c>
      <c r="E19" s="64">
        <v>0</v>
      </c>
      <c r="F19" s="64">
        <v>0</v>
      </c>
      <c r="G19" s="64">
        <v>0</v>
      </c>
      <c r="H19" s="23">
        <v>0</v>
      </c>
      <c r="I19" s="69">
        <v>0</v>
      </c>
      <c r="J19" s="63">
        <v>0</v>
      </c>
      <c r="K19" s="90">
        <v>174.69</v>
      </c>
      <c r="L19" s="65" t="s">
        <v>38</v>
      </c>
      <c r="O19"/>
      <c r="P19"/>
    </row>
    <row r="20" spans="1:16" ht="15">
      <c r="A20" s="56" t="s">
        <v>4</v>
      </c>
      <c r="B20" s="23">
        <f>SUM(C20:J20)</f>
        <v>7263.960000000001</v>
      </c>
      <c r="C20" s="33">
        <v>316.082</v>
      </c>
      <c r="D20" s="23">
        <v>0</v>
      </c>
      <c r="E20" s="95">
        <v>1442.72</v>
      </c>
      <c r="F20" s="94">
        <v>5505.158</v>
      </c>
      <c r="G20" s="94">
        <v>0</v>
      </c>
      <c r="H20" s="23">
        <v>0</v>
      </c>
      <c r="I20" s="57">
        <v>0</v>
      </c>
      <c r="J20" s="23">
        <v>0</v>
      </c>
      <c r="K20" s="70">
        <v>353.18</v>
      </c>
      <c r="L20" s="44" t="s">
        <v>38</v>
      </c>
      <c r="O20" s="66"/>
      <c r="P20" s="66"/>
    </row>
    <row r="21" spans="1:12" ht="15">
      <c r="A21" s="56" t="s">
        <v>5</v>
      </c>
      <c r="B21" s="23">
        <f>SUM(C21:J21)</f>
        <v>607.201</v>
      </c>
      <c r="C21" s="33">
        <v>325.238</v>
      </c>
      <c r="D21" s="23">
        <v>0</v>
      </c>
      <c r="E21" s="94">
        <v>8.671</v>
      </c>
      <c r="F21" s="94">
        <v>267.553</v>
      </c>
      <c r="G21" s="23">
        <v>0</v>
      </c>
      <c r="H21" s="23">
        <v>0</v>
      </c>
      <c r="I21" s="57">
        <v>0</v>
      </c>
      <c r="J21" s="94">
        <v>5.739</v>
      </c>
      <c r="K21" s="70">
        <v>515.22</v>
      </c>
      <c r="L21" s="44" t="s">
        <v>38</v>
      </c>
    </row>
    <row r="22" spans="1:12" ht="15">
      <c r="A22" s="71"/>
      <c r="B22" s="23"/>
      <c r="C22" s="33"/>
      <c r="D22" s="23"/>
      <c r="E22" s="68"/>
      <c r="F22" s="68"/>
      <c r="G22" s="23"/>
      <c r="H22" s="23"/>
      <c r="I22" s="57"/>
      <c r="J22" s="68"/>
      <c r="K22" s="70"/>
      <c r="L22" s="44"/>
    </row>
    <row r="23" spans="1:16" s="88" customFormat="1" ht="15.75">
      <c r="A23" s="85" t="s">
        <v>35</v>
      </c>
      <c r="B23" s="86">
        <f>SUM(B24:B27)</f>
        <v>54009.009999999995</v>
      </c>
      <c r="C23" s="86">
        <f aca="true" t="shared" si="3" ref="C23:J23">SUM(C24:C27)</f>
        <v>26062.294</v>
      </c>
      <c r="D23" s="86">
        <f t="shared" si="3"/>
        <v>259.12399999999997</v>
      </c>
      <c r="E23" s="86">
        <f t="shared" si="3"/>
        <v>2559.226</v>
      </c>
      <c r="F23" s="86">
        <f t="shared" si="3"/>
        <v>24339.646</v>
      </c>
      <c r="G23" s="86">
        <f t="shared" si="3"/>
        <v>0</v>
      </c>
      <c r="H23" s="86">
        <f t="shared" si="3"/>
        <v>54.871</v>
      </c>
      <c r="I23" s="86">
        <f t="shared" si="3"/>
        <v>0</v>
      </c>
      <c r="J23" s="86">
        <f t="shared" si="3"/>
        <v>733.8489999999999</v>
      </c>
      <c r="K23" s="87"/>
      <c r="L23" s="87"/>
      <c r="N23"/>
      <c r="O23"/>
      <c r="P23"/>
    </row>
    <row r="24" spans="1:16" ht="15">
      <c r="A24" s="56" t="s">
        <v>2</v>
      </c>
      <c r="B24" s="23">
        <f>SUM(C24:J24)</f>
        <v>5858.533</v>
      </c>
      <c r="C24" s="84">
        <f>4655.925</f>
        <v>4655.925</v>
      </c>
      <c r="D24" s="39">
        <v>84.756</v>
      </c>
      <c r="E24" s="39">
        <v>0</v>
      </c>
      <c r="F24" s="39">
        <v>1062.981</v>
      </c>
      <c r="G24" s="39">
        <v>0</v>
      </c>
      <c r="H24" s="39">
        <v>54.871</v>
      </c>
      <c r="I24" s="58">
        <v>0</v>
      </c>
      <c r="J24" s="46">
        <v>0</v>
      </c>
      <c r="K24" s="34">
        <v>2126.08</v>
      </c>
      <c r="L24" s="44" t="s">
        <v>38</v>
      </c>
      <c r="O24" s="66"/>
      <c r="P24" s="66"/>
    </row>
    <row r="25" spans="1:12" ht="15">
      <c r="A25" s="56" t="s">
        <v>3</v>
      </c>
      <c r="B25" s="101">
        <f>SUM(C25:J25)</f>
        <v>1404.798</v>
      </c>
      <c r="C25" s="84">
        <f>1353.236</f>
        <v>1353.236</v>
      </c>
      <c r="D25" s="40">
        <v>51.562</v>
      </c>
      <c r="E25" s="39">
        <v>0</v>
      </c>
      <c r="F25" s="39">
        <v>0</v>
      </c>
      <c r="G25" s="39">
        <v>0</v>
      </c>
      <c r="H25" s="45">
        <v>0</v>
      </c>
      <c r="I25" s="59">
        <v>0</v>
      </c>
      <c r="J25" s="45">
        <v>0</v>
      </c>
      <c r="K25" s="34">
        <v>2282.28</v>
      </c>
      <c r="L25" s="44" t="s">
        <v>38</v>
      </c>
    </row>
    <row r="26" spans="1:12" ht="15">
      <c r="A26" s="56" t="s">
        <v>4</v>
      </c>
      <c r="B26" s="101">
        <f>SUM(C26:J26)</f>
        <v>35833.896</v>
      </c>
      <c r="C26" s="84">
        <f>14051.124</f>
        <v>14051.124</v>
      </c>
      <c r="D26" s="40">
        <v>62.248</v>
      </c>
      <c r="E26" s="84">
        <v>1965.328</v>
      </c>
      <c r="F26" s="39">
        <v>19100.987</v>
      </c>
      <c r="G26" s="39">
        <v>0</v>
      </c>
      <c r="H26" s="45">
        <v>0</v>
      </c>
      <c r="I26" s="39">
        <v>0</v>
      </c>
      <c r="J26" s="53">
        <v>654.209</v>
      </c>
      <c r="K26" s="34">
        <v>2760.47</v>
      </c>
      <c r="L26" s="44" t="s">
        <v>38</v>
      </c>
    </row>
    <row r="27" spans="1:12" ht="15">
      <c r="A27" s="56" t="s">
        <v>5</v>
      </c>
      <c r="B27" s="101">
        <f>SUM(C27:J27)</f>
        <v>10911.783</v>
      </c>
      <c r="C27" s="84">
        <f>6002.009</f>
        <v>6002.009</v>
      </c>
      <c r="D27" s="40">
        <v>60.558</v>
      </c>
      <c r="E27" s="84">
        <v>593.898</v>
      </c>
      <c r="F27" s="39">
        <v>4175.678</v>
      </c>
      <c r="G27" s="39">
        <v>0</v>
      </c>
      <c r="H27" s="45">
        <v>0</v>
      </c>
      <c r="I27" s="39">
        <v>0</v>
      </c>
      <c r="J27" s="53">
        <v>79.64</v>
      </c>
      <c r="K27" s="34">
        <v>3547.09</v>
      </c>
      <c r="L27" s="44" t="s">
        <v>38</v>
      </c>
    </row>
    <row r="28" spans="1:12" ht="15.75">
      <c r="A28" s="54" t="s">
        <v>6</v>
      </c>
      <c r="B28" s="102">
        <f>B29+B30+B31</f>
        <v>37071.69899999999</v>
      </c>
      <c r="C28" s="22">
        <f aca="true" t="shared" si="4" ref="C28:J28">C29+C30+C31</f>
        <v>23695.132</v>
      </c>
      <c r="D28" s="22">
        <f t="shared" si="4"/>
        <v>135.696</v>
      </c>
      <c r="E28" s="22">
        <f t="shared" si="4"/>
        <v>1024.2050000000002</v>
      </c>
      <c r="F28" s="22">
        <f t="shared" si="4"/>
        <v>12209.697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6.969</v>
      </c>
      <c r="K28" s="4"/>
      <c r="L28" s="41"/>
    </row>
    <row r="29" spans="1:12" ht="15">
      <c r="A29" s="56" t="s">
        <v>7</v>
      </c>
      <c r="B29" s="23">
        <f>SUM(C29:J29)</f>
        <v>17187.795</v>
      </c>
      <c r="C29" s="91">
        <v>5950.273</v>
      </c>
      <c r="D29" s="40">
        <v>92.181</v>
      </c>
      <c r="E29" s="84">
        <v>917.427</v>
      </c>
      <c r="F29" s="60">
        <f>8331.285+1890.227</f>
        <v>10221.512</v>
      </c>
      <c r="G29" s="72">
        <v>0</v>
      </c>
      <c r="H29" s="45">
        <v>0</v>
      </c>
      <c r="I29" s="59">
        <v>0</v>
      </c>
      <c r="J29" s="53">
        <v>6.402</v>
      </c>
      <c r="K29" s="34">
        <v>2236.4</v>
      </c>
      <c r="L29" s="44" t="s">
        <v>38</v>
      </c>
    </row>
    <row r="30" spans="1:12" ht="24" customHeight="1">
      <c r="A30" s="56" t="s">
        <v>8</v>
      </c>
      <c r="B30" s="23">
        <f>SUM(C30:J30)</f>
        <v>18982.635</v>
      </c>
      <c r="C30" s="91">
        <v>17724.443</v>
      </c>
      <c r="D30" s="40">
        <v>43.515</v>
      </c>
      <c r="E30" s="84">
        <v>93.685</v>
      </c>
      <c r="F30" s="39">
        <v>1120.425</v>
      </c>
      <c r="G30" s="72">
        <v>0</v>
      </c>
      <c r="H30" s="45">
        <v>0</v>
      </c>
      <c r="I30" s="59">
        <v>0</v>
      </c>
      <c r="J30" s="45">
        <v>0.567</v>
      </c>
      <c r="K30" s="34">
        <v>1298.26</v>
      </c>
      <c r="L30" s="44" t="s">
        <v>38</v>
      </c>
    </row>
    <row r="31" spans="1:12" ht="15">
      <c r="A31" s="56" t="s">
        <v>9</v>
      </c>
      <c r="B31" s="23">
        <f>SUM(C31:J31)</f>
        <v>901.269</v>
      </c>
      <c r="C31" s="49">
        <v>20.416</v>
      </c>
      <c r="D31" s="40">
        <v>0</v>
      </c>
      <c r="E31" s="40">
        <v>13.093</v>
      </c>
      <c r="F31" s="40">
        <v>867.76</v>
      </c>
      <c r="G31" s="72">
        <v>0</v>
      </c>
      <c r="H31" s="45">
        <v>0</v>
      </c>
      <c r="I31" s="59">
        <v>0</v>
      </c>
      <c r="J31" s="45">
        <v>0</v>
      </c>
      <c r="K31" s="34">
        <v>1298.26</v>
      </c>
      <c r="L31" s="44" t="s">
        <v>38</v>
      </c>
    </row>
    <row r="32" spans="1:14" ht="15">
      <c r="A32" s="5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N32" s="38"/>
    </row>
    <row r="33" spans="1:12" ht="15.75">
      <c r="A33" s="78" t="s">
        <v>55</v>
      </c>
      <c r="B33" s="100">
        <f>SUM(B34:B37)</f>
        <v>5046.8769999999995</v>
      </c>
      <c r="C33" s="45">
        <f>SUM(C34:C37)</f>
        <v>3952.7300000000005</v>
      </c>
      <c r="D33" s="45">
        <f aca="true" t="shared" si="5" ref="D33:J33">SUM(D34:D37)</f>
        <v>520.261</v>
      </c>
      <c r="E33" s="45">
        <f t="shared" si="5"/>
        <v>308.885</v>
      </c>
      <c r="F33" s="45">
        <f t="shared" si="5"/>
        <v>0</v>
      </c>
      <c r="G33" s="45">
        <f t="shared" si="5"/>
        <v>0</v>
      </c>
      <c r="H33" s="45">
        <f t="shared" si="5"/>
        <v>27.136</v>
      </c>
      <c r="I33" s="45">
        <f t="shared" si="5"/>
        <v>129.03</v>
      </c>
      <c r="J33" s="45">
        <f t="shared" si="5"/>
        <v>108.835</v>
      </c>
      <c r="K33" s="34"/>
      <c r="L33" s="44"/>
    </row>
    <row r="34" spans="1:12" ht="15">
      <c r="A34" s="56" t="s">
        <v>2</v>
      </c>
      <c r="B34" s="23">
        <f>SUM(C34:J34)</f>
        <v>2900.522</v>
      </c>
      <c r="C34" s="49">
        <v>2353.125</v>
      </c>
      <c r="D34" s="40">
        <v>520.261</v>
      </c>
      <c r="E34" s="40">
        <v>0</v>
      </c>
      <c r="F34" s="40">
        <v>0</v>
      </c>
      <c r="G34" s="72">
        <v>0</v>
      </c>
      <c r="H34" s="53">
        <v>27.136</v>
      </c>
      <c r="I34" s="81">
        <v>0</v>
      </c>
      <c r="J34" s="45">
        <v>0</v>
      </c>
      <c r="K34" s="34"/>
      <c r="L34" s="44"/>
    </row>
    <row r="35" spans="1:12" ht="15">
      <c r="A35" s="56" t="s">
        <v>3</v>
      </c>
      <c r="B35" s="23">
        <f>SUM(C35:J35)</f>
        <v>350.721</v>
      </c>
      <c r="C35" s="49">
        <v>350.721</v>
      </c>
      <c r="D35">
        <v>0</v>
      </c>
      <c r="E35" s="40">
        <v>0</v>
      </c>
      <c r="F35" s="40">
        <v>0</v>
      </c>
      <c r="G35" s="72">
        <v>0</v>
      </c>
      <c r="H35" s="53">
        <v>0</v>
      </c>
      <c r="I35" s="81">
        <v>0</v>
      </c>
      <c r="J35" s="45">
        <v>0</v>
      </c>
      <c r="K35" s="34"/>
      <c r="L35" s="44"/>
    </row>
    <row r="36" spans="1:12" ht="15">
      <c r="A36" s="56" t="s">
        <v>4</v>
      </c>
      <c r="B36" s="23">
        <f>SUM(C36:J36)</f>
        <v>1692.729</v>
      </c>
      <c r="C36" s="48">
        <v>1236.45</v>
      </c>
      <c r="D36" s="40">
        <v>0</v>
      </c>
      <c r="E36" s="40">
        <v>245.42</v>
      </c>
      <c r="F36" s="40">
        <v>0</v>
      </c>
      <c r="G36" s="72">
        <v>0</v>
      </c>
      <c r="H36" s="53">
        <v>0</v>
      </c>
      <c r="I36" s="53">
        <v>114.127</v>
      </c>
      <c r="J36" s="53">
        <v>96.732</v>
      </c>
      <c r="K36" s="34"/>
      <c r="L36" s="44"/>
    </row>
    <row r="37" spans="1:12" ht="15">
      <c r="A37" s="56" t="s">
        <v>5</v>
      </c>
      <c r="B37" s="23">
        <f>SUM(C37:J37)</f>
        <v>102.905</v>
      </c>
      <c r="C37" s="79">
        <v>12.434</v>
      </c>
      <c r="D37" s="40">
        <v>0</v>
      </c>
      <c r="E37" s="40">
        <v>63.465</v>
      </c>
      <c r="F37" s="40">
        <v>0</v>
      </c>
      <c r="G37" s="72">
        <v>0</v>
      </c>
      <c r="H37" s="53">
        <v>0</v>
      </c>
      <c r="I37" s="53">
        <v>14.903</v>
      </c>
      <c r="J37" s="53">
        <v>12.103</v>
      </c>
      <c r="K37" s="34"/>
      <c r="L37" s="44"/>
    </row>
    <row r="38" spans="1:12" ht="15.75">
      <c r="A38" s="54" t="s">
        <v>6</v>
      </c>
      <c r="B38" s="23">
        <f>B39</f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34"/>
      <c r="L38" s="44"/>
    </row>
    <row r="39" spans="1:12" ht="15">
      <c r="A39" s="56" t="s">
        <v>8</v>
      </c>
      <c r="B39" s="23">
        <f>SUM(C39:J39)</f>
        <v>0</v>
      </c>
      <c r="C39" s="49">
        <v>0</v>
      </c>
      <c r="D39" s="40">
        <v>0</v>
      </c>
      <c r="E39" s="40">
        <v>0</v>
      </c>
      <c r="F39" s="40">
        <v>0</v>
      </c>
      <c r="G39" s="72">
        <v>0</v>
      </c>
      <c r="H39" s="45">
        <v>0</v>
      </c>
      <c r="I39" s="59">
        <v>0</v>
      </c>
      <c r="J39" s="45">
        <v>0</v>
      </c>
      <c r="K39" s="34"/>
      <c r="L39" s="44"/>
    </row>
    <row r="40" spans="1:12" ht="34.5" customHeight="1">
      <c r="A40" s="54" t="s">
        <v>26</v>
      </c>
      <c r="B40" s="47">
        <f>B33+B28+B23+B38</f>
        <v>96127.58599999998</v>
      </c>
      <c r="C40" s="47">
        <f>C28+C23+C17+C38</f>
        <v>51764.82400000001</v>
      </c>
      <c r="D40" s="47">
        <f>D28+D23+D17+D38</f>
        <v>394.81999999999994</v>
      </c>
      <c r="E40" s="47">
        <f>+E28+E23+E38</f>
        <v>3583.4310000000005</v>
      </c>
      <c r="F40" s="47">
        <f>F33+F28+F23+F38</f>
        <v>36549.343</v>
      </c>
      <c r="G40" s="47">
        <f>G33+G28+G23+G17+G38</f>
        <v>0</v>
      </c>
      <c r="H40" s="47">
        <f>H28+H23+H17+H38</f>
        <v>54.871</v>
      </c>
      <c r="I40" s="47">
        <f>I23</f>
        <v>0</v>
      </c>
      <c r="J40" s="47">
        <f>J28+J23+J38</f>
        <v>740.818</v>
      </c>
      <c r="K40" s="4"/>
      <c r="L40" s="41"/>
    </row>
    <row r="41" spans="2:5" ht="16.5" customHeight="1">
      <c r="B41" s="38"/>
      <c r="C41" s="38"/>
      <c r="D41" s="83"/>
      <c r="E41" s="38"/>
    </row>
    <row r="42" spans="1:10" ht="21.75" customHeight="1">
      <c r="A42" s="12"/>
      <c r="B42" s="38"/>
      <c r="C42" s="38"/>
      <c r="D42" s="38"/>
      <c r="E42" s="38"/>
      <c r="G42" s="38"/>
      <c r="H42" s="38"/>
      <c r="I42" s="38"/>
      <c r="J42" s="38"/>
    </row>
    <row r="43" spans="2:11" ht="20.25">
      <c r="B43" s="82"/>
      <c r="C43" s="38"/>
      <c r="D43" s="38"/>
      <c r="E43" s="38"/>
      <c r="F43" s="38"/>
      <c r="G43" s="38"/>
      <c r="H43" s="38"/>
      <c r="I43" s="38"/>
      <c r="J43" s="38"/>
      <c r="K43" s="38"/>
    </row>
    <row r="44" spans="2:11" ht="20.25">
      <c r="B44" s="82"/>
      <c r="C44" s="38"/>
      <c r="D44" s="38"/>
      <c r="E44" s="38"/>
      <c r="F44" s="38"/>
      <c r="G44" s="38"/>
      <c r="H44" s="38"/>
      <c r="I44" s="38"/>
      <c r="J44" s="38"/>
      <c r="K44" s="38"/>
    </row>
    <row r="45" spans="2:11" ht="12.75"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15">
      <c r="B46" s="37"/>
      <c r="C46" s="38"/>
      <c r="D46" s="38"/>
      <c r="E46" s="38"/>
      <c r="F46" s="38"/>
      <c r="G46" s="38"/>
      <c r="H46" s="38"/>
      <c r="I46" s="38"/>
      <c r="J46" s="38"/>
      <c r="K46" s="38"/>
    </row>
    <row r="47" spans="2:11" ht="20.25">
      <c r="B47" s="83"/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20.25">
      <c r="B48" s="82"/>
      <c r="C48" s="38"/>
      <c r="D48" s="38"/>
      <c r="E48" s="97"/>
      <c r="F48" s="38"/>
      <c r="G48" s="38"/>
      <c r="H48" s="38"/>
      <c r="I48" s="38"/>
      <c r="J48" s="38"/>
      <c r="K48" s="38"/>
    </row>
    <row r="49" spans="2:11" ht="20.25">
      <c r="B49" s="82"/>
      <c r="C49" s="38"/>
      <c r="D49" s="38"/>
      <c r="E49" s="97"/>
      <c r="F49" s="38"/>
      <c r="G49" s="38"/>
      <c r="H49" s="38"/>
      <c r="I49" s="38"/>
      <c r="J49" s="38"/>
      <c r="K49" s="38"/>
    </row>
    <row r="50" spans="3:11" ht="15">
      <c r="C50" s="37"/>
      <c r="D50" s="98"/>
      <c r="E50" s="98"/>
      <c r="F50" s="37"/>
      <c r="G50" s="38"/>
      <c r="H50" s="38"/>
      <c r="I50" s="38"/>
      <c r="J50" s="38"/>
      <c r="K50" s="38"/>
    </row>
    <row r="51" spans="3:11" ht="15">
      <c r="C51" s="37"/>
      <c r="D51" s="98"/>
      <c r="E51" s="98"/>
      <c r="F51" s="37"/>
      <c r="G51" s="38"/>
      <c r="H51" s="38"/>
      <c r="I51" s="38"/>
      <c r="J51" s="38"/>
      <c r="K51" s="38"/>
    </row>
    <row r="52" spans="3:11" ht="15">
      <c r="C52" s="37"/>
      <c r="D52" s="98"/>
      <c r="E52" s="98"/>
      <c r="F52" s="37"/>
      <c r="G52" s="38"/>
      <c r="H52" s="38"/>
      <c r="I52" s="38"/>
      <c r="J52" s="38"/>
      <c r="K52" s="38"/>
    </row>
    <row r="53" spans="3:11" ht="15">
      <c r="C53" s="37"/>
      <c r="D53" s="98"/>
      <c r="E53" s="98"/>
      <c r="F53" s="37"/>
      <c r="G53" s="38"/>
      <c r="H53" s="38"/>
      <c r="I53" s="38"/>
      <c r="J53" s="38"/>
      <c r="K53" s="38"/>
    </row>
    <row r="54" spans="3:11" ht="15">
      <c r="C54" s="37"/>
      <c r="D54" s="98"/>
      <c r="E54" s="98"/>
      <c r="F54" s="37"/>
      <c r="G54" s="38"/>
      <c r="H54" s="38"/>
      <c r="I54" s="38"/>
      <c r="J54" s="38"/>
      <c r="K54" s="38"/>
    </row>
    <row r="55" spans="3:11" ht="15">
      <c r="C55" s="37"/>
      <c r="D55" s="98"/>
      <c r="E55" s="98"/>
      <c r="F55" s="37"/>
      <c r="G55" s="38"/>
      <c r="H55" s="38"/>
      <c r="I55" s="38"/>
      <c r="J55" s="38"/>
      <c r="K55" s="38"/>
    </row>
    <row r="56" spans="3:11" ht="15">
      <c r="C56" s="99"/>
      <c r="D56" s="98"/>
      <c r="E56" s="98"/>
      <c r="F56" s="37"/>
      <c r="G56" s="38"/>
      <c r="H56" s="38"/>
      <c r="I56" s="38"/>
      <c r="J56" s="38"/>
      <c r="K56" s="38"/>
    </row>
    <row r="57" spans="3:11" ht="15">
      <c r="C57" s="37"/>
      <c r="D57" s="98"/>
      <c r="E57" s="98"/>
      <c r="F57" s="37"/>
      <c r="G57" s="38"/>
      <c r="H57" s="38"/>
      <c r="I57" s="38"/>
      <c r="J57" s="38"/>
      <c r="K57" s="38"/>
    </row>
    <row r="58" spans="3:11" ht="15">
      <c r="C58" s="37"/>
      <c r="D58" s="37"/>
      <c r="E58" s="98"/>
      <c r="F58" s="37"/>
      <c r="G58" s="38"/>
      <c r="H58" s="38"/>
      <c r="I58" s="38"/>
      <c r="J58" s="38"/>
      <c r="K58" s="38"/>
    </row>
    <row r="59" spans="3:11" ht="12.75">
      <c r="C59" s="38"/>
      <c r="D59" s="38"/>
      <c r="E59" s="97"/>
      <c r="F59" s="38"/>
      <c r="G59" s="38"/>
      <c r="H59" s="38"/>
      <c r="I59" s="38"/>
      <c r="J59" s="38"/>
      <c r="K59" s="38"/>
    </row>
    <row r="60" spans="3:11" ht="12.75">
      <c r="C60" s="38"/>
      <c r="D60" s="38"/>
      <c r="E60" s="97"/>
      <c r="F60" s="38"/>
      <c r="G60" s="38"/>
      <c r="H60" s="38"/>
      <c r="I60" s="38"/>
      <c r="J60" s="38"/>
      <c r="K60" s="38"/>
    </row>
    <row r="61" spans="3:11" ht="12.75">
      <c r="C61" s="38"/>
      <c r="D61" s="38"/>
      <c r="E61" s="38"/>
      <c r="F61" s="38"/>
      <c r="G61" s="38"/>
      <c r="H61" s="38"/>
      <c r="I61" s="38"/>
      <c r="J61" s="38"/>
      <c r="K61" s="38"/>
    </row>
    <row r="62" spans="3:11" ht="12.75">
      <c r="C62" s="38"/>
      <c r="D62" s="38"/>
      <c r="E62" s="38"/>
      <c r="F62" s="38"/>
      <c r="G62" s="38"/>
      <c r="H62" s="38"/>
      <c r="I62" s="38"/>
      <c r="J62" s="38"/>
      <c r="K62" s="38"/>
    </row>
    <row r="63" spans="3:11" ht="12.75">
      <c r="C63" s="38"/>
      <c r="D63" s="38"/>
      <c r="E63" s="38"/>
      <c r="F63" s="38"/>
      <c r="G63" s="38"/>
      <c r="H63" s="38"/>
      <c r="I63" s="38"/>
      <c r="J63" s="38"/>
      <c r="K63" s="38"/>
    </row>
    <row r="64" spans="3:11" ht="12.75">
      <c r="C64" s="38"/>
      <c r="D64" s="38"/>
      <c r="E64" s="38"/>
      <c r="F64" s="38"/>
      <c r="G64" s="38"/>
      <c r="H64" s="38"/>
      <c r="I64" s="38"/>
      <c r="J64" s="38"/>
      <c r="K64" s="38"/>
    </row>
    <row r="65" spans="3:11" ht="12.75">
      <c r="C65" s="38"/>
      <c r="D65" s="38"/>
      <c r="E65" s="38"/>
      <c r="F65" s="38"/>
      <c r="G65" s="38"/>
      <c r="H65" s="38"/>
      <c r="I65" s="38"/>
      <c r="J65" s="38"/>
      <c r="K65" s="38"/>
    </row>
    <row r="66" spans="3:11" ht="12.75">
      <c r="C66" s="38"/>
      <c r="D66" s="38"/>
      <c r="E66" s="38"/>
      <c r="F66" s="38"/>
      <c r="G66" s="38"/>
      <c r="H66" s="38"/>
      <c r="I66" s="38"/>
      <c r="J66" s="38"/>
      <c r="K66" s="38"/>
    </row>
    <row r="67" spans="3:11" ht="12.75">
      <c r="C67" s="38"/>
      <c r="D67" s="38"/>
      <c r="E67" s="38"/>
      <c r="F67" s="38"/>
      <c r="G67" s="38"/>
      <c r="H67" s="38"/>
      <c r="I67" s="38"/>
      <c r="J67" s="38"/>
      <c r="K67" s="38"/>
    </row>
    <row r="68" spans="3:11" ht="12.75">
      <c r="C68" s="38"/>
      <c r="D68" s="38"/>
      <c r="E68" s="38"/>
      <c r="F68" s="38"/>
      <c r="G68" s="38"/>
      <c r="H68" s="38"/>
      <c r="I68" s="38"/>
      <c r="J68" s="38"/>
      <c r="K68" s="38"/>
    </row>
    <row r="69" spans="3:11" ht="12.75">
      <c r="C69" s="38"/>
      <c r="D69" s="38"/>
      <c r="E69" s="38"/>
      <c r="F69" s="38"/>
      <c r="G69" s="38"/>
      <c r="H69" s="38"/>
      <c r="I69" s="38"/>
      <c r="J69" s="38"/>
      <c r="K69" s="38"/>
    </row>
    <row r="70" spans="3:11" ht="12.75">
      <c r="C70" s="38"/>
      <c r="D70" s="38"/>
      <c r="E70" s="38"/>
      <c r="F70" s="38"/>
      <c r="G70" s="38"/>
      <c r="H70" s="38"/>
      <c r="I70" s="38"/>
      <c r="J70" s="38"/>
      <c r="K70" s="38"/>
    </row>
    <row r="71" spans="3:10" ht="20.25">
      <c r="C71" s="82"/>
      <c r="D71" s="82"/>
      <c r="E71" s="82"/>
      <c r="F71" s="82"/>
      <c r="G71" s="82"/>
      <c r="H71" s="82"/>
      <c r="I71" s="82"/>
      <c r="J71" s="82"/>
    </row>
    <row r="72" ht="20.25">
      <c r="C72" s="82"/>
    </row>
    <row r="73" ht="20.25">
      <c r="C73" s="82"/>
    </row>
    <row r="74" ht="20.25">
      <c r="C74" s="82"/>
    </row>
    <row r="75" ht="20.25">
      <c r="C75" s="82"/>
    </row>
    <row r="76" ht="20.25">
      <c r="C76" s="82"/>
    </row>
    <row r="77" ht="20.25">
      <c r="C77" s="82"/>
    </row>
    <row r="78" ht="20.25">
      <c r="C78" s="82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2" t="s">
        <v>52</v>
      </c>
      <c r="B1" s="112"/>
      <c r="C1" s="112"/>
      <c r="D1" s="11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4" t="s">
        <v>29</v>
      </c>
      <c r="B5" s="104"/>
      <c r="C5" s="104"/>
      <c r="D5" s="104"/>
      <c r="E5" s="3"/>
      <c r="F5" s="3"/>
      <c r="G5" s="3"/>
    </row>
    <row r="7" ht="15">
      <c r="A7" s="2" t="s">
        <v>58</v>
      </c>
    </row>
    <row r="9" ht="15">
      <c r="A9" s="2"/>
    </row>
    <row r="11" ht="12.75">
      <c r="A11" s="13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3" t="s">
        <v>48</v>
      </c>
      <c r="B1" s="103"/>
      <c r="C1" s="103"/>
      <c r="D1" s="103"/>
      <c r="E1" s="13"/>
    </row>
    <row r="2" spans="1:4" ht="15">
      <c r="A2" s="2"/>
      <c r="B2" s="2"/>
      <c r="C2" s="2"/>
      <c r="D2" s="2"/>
    </row>
    <row r="3" spans="1:4" ht="15">
      <c r="A3" s="2" t="s">
        <v>59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4" t="s">
        <v>15</v>
      </c>
      <c r="B5" s="114"/>
      <c r="C5" s="114"/>
      <c r="D5" s="114"/>
      <c r="E5" s="17"/>
    </row>
    <row r="6" spans="1:5" ht="42" customHeight="1">
      <c r="A6" s="16" t="s">
        <v>21</v>
      </c>
      <c r="B6" s="18" t="str">
        <f>'Полезный отпуск'!B6</f>
        <v>февраль 2019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5" t="s">
        <v>14</v>
      </c>
      <c r="B8" s="115"/>
      <c r="C8" s="115" t="s">
        <v>18</v>
      </c>
      <c r="D8" s="115"/>
    </row>
    <row r="9" spans="1:4" ht="15">
      <c r="A9" s="50" t="s">
        <v>16</v>
      </c>
      <c r="B9" s="50" t="s">
        <v>17</v>
      </c>
      <c r="C9" s="50" t="s">
        <v>16</v>
      </c>
      <c r="D9" s="50" t="s">
        <v>17</v>
      </c>
    </row>
    <row r="10" spans="1:4" ht="15">
      <c r="A10" s="20">
        <f>'Полезный отпуск'!B40</f>
        <v>96127.58599999998</v>
      </c>
      <c r="B10" s="32">
        <v>227.82</v>
      </c>
      <c r="C10" s="19">
        <f>'Полезный отпуск'!B28</f>
        <v>37071.69899999999</v>
      </c>
      <c r="D10" s="20">
        <f>ROUND(C10/4937*12,3)</f>
        <v>90.107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3"/>
      <c r="B23" s="113"/>
      <c r="C23" s="113"/>
      <c r="D23" s="113"/>
      <c r="E23" s="1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</row>
    <row r="25" spans="1:58" ht="153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0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" sqref="A3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2" t="s">
        <v>49</v>
      </c>
      <c r="B1" s="122"/>
      <c r="C1" s="122"/>
      <c r="D1" s="122"/>
    </row>
    <row r="2" spans="1:4" ht="15">
      <c r="A2" s="24"/>
      <c r="B2" s="24"/>
      <c r="C2" s="24"/>
      <c r="D2" s="24"/>
    </row>
    <row r="3" spans="1:4" ht="15">
      <c r="A3" s="24" t="s">
        <v>60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18" t="s">
        <v>32</v>
      </c>
      <c r="B11" s="118"/>
      <c r="C11" s="118"/>
      <c r="D11" s="118"/>
    </row>
    <row r="12" spans="1:4" ht="24" customHeight="1">
      <c r="A12" s="25" t="s">
        <v>21</v>
      </c>
      <c r="B12" s="26" t="str">
        <f>'Полезный отпуск'!B6</f>
        <v>февраль 2019 г.</v>
      </c>
      <c r="C12" s="24"/>
      <c r="D12" s="24"/>
    </row>
    <row r="13" spans="1:4" ht="15">
      <c r="A13" s="24"/>
      <c r="B13" s="24"/>
      <c r="C13" s="24"/>
      <c r="D13" s="24"/>
    </row>
    <row r="14" spans="1:4" ht="41.25" customHeight="1">
      <c r="A14" s="51" t="s">
        <v>27</v>
      </c>
      <c r="B14" s="52" t="s">
        <v>28</v>
      </c>
      <c r="C14" s="123" t="s">
        <v>12</v>
      </c>
      <c r="D14" s="124"/>
    </row>
    <row r="15" spans="1:6" ht="15">
      <c r="A15" s="51" t="s">
        <v>11</v>
      </c>
      <c r="B15" s="27" t="s">
        <v>11</v>
      </c>
      <c r="C15" s="125">
        <v>210.258</v>
      </c>
      <c r="D15" s="126"/>
      <c r="E15" s="120"/>
      <c r="F15" s="121"/>
    </row>
    <row r="16" spans="1:6" ht="15">
      <c r="A16" s="51" t="s">
        <v>31</v>
      </c>
      <c r="B16" s="27" t="s">
        <v>31</v>
      </c>
      <c r="C16" s="125">
        <v>0</v>
      </c>
      <c r="D16" s="126"/>
      <c r="E16" s="120"/>
      <c r="F16" s="121"/>
    </row>
    <row r="17" spans="1:6" ht="15">
      <c r="A17" s="51" t="s">
        <v>13</v>
      </c>
      <c r="B17" s="28" t="s">
        <v>13</v>
      </c>
      <c r="C17" s="125">
        <v>0</v>
      </c>
      <c r="D17" s="126"/>
      <c r="E17" s="120"/>
      <c r="F17" s="121"/>
    </row>
    <row r="18" spans="1:6" ht="15">
      <c r="A18" s="119" t="s">
        <v>22</v>
      </c>
      <c r="B18" s="119"/>
      <c r="C18" s="127">
        <f>SUM(C15:C17)</f>
        <v>210.258</v>
      </c>
      <c r="D18" s="128"/>
      <c r="E18" s="120"/>
      <c r="F18" s="121"/>
    </row>
    <row r="19" spans="1:5" ht="15">
      <c r="A19" s="29"/>
      <c r="B19" s="29"/>
      <c r="C19" s="30"/>
      <c r="D19" s="29"/>
      <c r="E19" s="8"/>
    </row>
    <row r="20" spans="1:4" ht="33" customHeight="1">
      <c r="A20" s="117" t="s">
        <v>43</v>
      </c>
      <c r="B20" s="117"/>
      <c r="C20" s="117"/>
      <c r="D20" s="117"/>
    </row>
    <row r="21" spans="1:4" ht="96.75" customHeight="1">
      <c r="A21" s="116" t="s">
        <v>51</v>
      </c>
      <c r="B21" s="116"/>
      <c r="C21" s="116"/>
      <c r="D21" s="116"/>
    </row>
    <row r="22" spans="1:4" ht="67.5" customHeight="1">
      <c r="A22" s="116" t="s">
        <v>50</v>
      </c>
      <c r="B22" s="116"/>
      <c r="C22" s="116"/>
      <c r="D22" s="116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2" t="s">
        <v>10</v>
      </c>
      <c r="B1" s="122"/>
      <c r="C1" s="122"/>
      <c r="D1" s="122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февраль 2019 г.</v>
      </c>
    </row>
    <row r="5" spans="1:4" ht="39" customHeight="1">
      <c r="A5" s="129" t="s">
        <v>61</v>
      </c>
      <c r="B5" s="129"/>
      <c r="C5" s="129"/>
      <c r="D5" s="12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2019-02-11T10:56:16Z</cp:lastPrinted>
  <dcterms:created xsi:type="dcterms:W3CDTF">2009-10-22T06:15:03Z</dcterms:created>
  <dcterms:modified xsi:type="dcterms:W3CDTF">2019-08-28T11:11:50Z</dcterms:modified>
  <cp:category/>
  <cp:version/>
  <cp:contentType/>
  <cp:contentStatus/>
</cp:coreProperties>
</file>