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Override PartName="/xl/embeddings/oleObject_3_184.bin" ContentType="application/vnd.openxmlformats-officedocument.oleObject"/>
  <Override PartName="/xl/embeddings/oleObject_3_185.bin" ContentType="application/vnd.openxmlformats-officedocument.oleObject"/>
  <Override PartName="/xl/embeddings/oleObject_3_186.bin" ContentType="application/vnd.openxmlformats-officedocument.oleObject"/>
  <Override PartName="/xl/embeddings/oleObject_3_187.bin" ContentType="application/vnd.openxmlformats-officedocument.oleObject"/>
  <Override PartName="/xl/embeddings/oleObject_3_188.bin" ContentType="application/vnd.openxmlformats-officedocument.oleObject"/>
  <Override PartName="/xl/embeddings/oleObject_3_189.bin" ContentType="application/vnd.openxmlformats-officedocument.oleObject"/>
  <Override PartName="/xl/embeddings/oleObject_3_190.bin" ContentType="application/vnd.openxmlformats-officedocument.oleObject"/>
  <Override PartName="/xl/embeddings/oleObject_3_191.bin" ContentType="application/vnd.openxmlformats-officedocument.oleObject"/>
  <Override PartName="/xl/embeddings/oleObject_3_192.bin" ContentType="application/vnd.openxmlformats-officedocument.oleObject"/>
  <Override PartName="/xl/embeddings/oleObject_3_193.bin" ContentType="application/vnd.openxmlformats-officedocument.oleObject"/>
  <Override PartName="/xl/embeddings/oleObject_3_194.bin" ContentType="application/vnd.openxmlformats-officedocument.oleObject"/>
  <Override PartName="/xl/embeddings/oleObject_3_195.bin" ContentType="application/vnd.openxmlformats-officedocument.oleObject"/>
  <Override PartName="/xl/embeddings/oleObject_3_196.bin" ContentType="application/vnd.openxmlformats-officedocument.oleObject"/>
  <Override PartName="/xl/embeddings/oleObject_3_197.bin" ContentType="application/vnd.openxmlformats-officedocument.oleObject"/>
  <Override PartName="/xl/embeddings/oleObject_3_198.bin" ContentType="application/vnd.openxmlformats-officedocument.oleObject"/>
  <Override PartName="/xl/embeddings/oleObject_3_199.bin" ContentType="application/vnd.openxmlformats-officedocument.oleObject"/>
  <Override PartName="/xl/embeddings/oleObject_3_200.bin" ContentType="application/vnd.openxmlformats-officedocument.oleObject"/>
  <Override PartName="/xl/embeddings/oleObject_3_201.bin" ContentType="application/vnd.openxmlformats-officedocument.oleObject"/>
  <Override PartName="/xl/embeddings/oleObject_3_202.bin" ContentType="application/vnd.openxmlformats-officedocument.oleObject"/>
  <Override PartName="/xl/embeddings/oleObject_3_203.bin" ContentType="application/vnd.openxmlformats-officedocument.oleObject"/>
  <Override PartName="/xl/embeddings/oleObject_3_204.bin" ContentType="application/vnd.openxmlformats-officedocument.oleObject"/>
  <Override PartName="/xl/embeddings/oleObject_3_205.bin" ContentType="application/vnd.openxmlformats-officedocument.oleObject"/>
  <Override PartName="/xl/embeddings/oleObject_3_206.bin" ContentType="application/vnd.openxmlformats-officedocument.oleObject"/>
  <Override PartName="/xl/embeddings/oleObject_3_207.bin" ContentType="application/vnd.openxmlformats-officedocument.oleObject"/>
  <Override PartName="/xl/embeddings/oleObject_3_208.bin" ContentType="application/vnd.openxmlformats-officedocument.oleObject"/>
  <Override PartName="/xl/embeddings/oleObject_3_209.bin" ContentType="application/vnd.openxmlformats-officedocument.oleObject"/>
  <Override PartName="/xl/embeddings/oleObject_3_210.bin" ContentType="application/vnd.openxmlformats-officedocument.oleObject"/>
  <Override PartName="/xl/embeddings/oleObject_3_211.bin" ContentType="application/vnd.openxmlformats-officedocument.oleObject"/>
  <Override PartName="/xl/embeddings/oleObject_3_212.bin" ContentType="application/vnd.openxmlformats-officedocument.oleObject"/>
  <Override PartName="/xl/embeddings/oleObject_3_213.bin" ContentType="application/vnd.openxmlformats-officedocument.oleObject"/>
  <Override PartName="/xl/embeddings/oleObject_3_214.bin" ContentType="application/vnd.openxmlformats-officedocument.oleObject"/>
  <Override PartName="/xl/embeddings/oleObject_3_215.bin" ContentType="application/vnd.openxmlformats-officedocument.oleObject"/>
  <Override PartName="/xl/embeddings/oleObject_3_216.bin" ContentType="application/vnd.openxmlformats-officedocument.oleObject"/>
  <Override PartName="/xl/embeddings/oleObject_3_217.bin" ContentType="application/vnd.openxmlformats-officedocument.oleObject"/>
  <Override PartName="/xl/embeddings/oleObject_3_218.bin" ContentType="application/vnd.openxmlformats-officedocument.oleObject"/>
  <Override PartName="/xl/embeddings/oleObject_3_219.bin" ContentType="application/vnd.openxmlformats-officedocument.oleObject"/>
  <Override PartName="/xl/embeddings/oleObject_3_220.bin" ContentType="application/vnd.openxmlformats-officedocument.oleObject"/>
  <Override PartName="/xl/embeddings/oleObject_3_221.bin" ContentType="application/vnd.openxmlformats-officedocument.oleObject"/>
  <Override PartName="/xl/embeddings/oleObject_3_222.bin" ContentType="application/vnd.openxmlformats-officedocument.oleObject"/>
  <Override PartName="/xl/embeddings/oleObject_3_223.bin" ContentType="application/vnd.openxmlformats-officedocument.oleObject"/>
  <Override PartName="/xl/embeddings/oleObject_3_224.bin" ContentType="application/vnd.openxmlformats-officedocument.oleObject"/>
  <Override PartName="/xl/embeddings/oleObject_3_225.bin" ContentType="application/vnd.openxmlformats-officedocument.oleObject"/>
  <Override PartName="/xl/embeddings/oleObject_3_226.bin" ContentType="application/vnd.openxmlformats-officedocument.oleObject"/>
  <Override PartName="/xl/embeddings/oleObject_3_227.bin" ContentType="application/vnd.openxmlformats-officedocument.oleObject"/>
  <Override PartName="/xl/embeddings/oleObject_3_228.bin" ContentType="application/vnd.openxmlformats-officedocument.oleObject"/>
  <Override PartName="/xl/embeddings/oleObject_3_229.bin" ContentType="application/vnd.openxmlformats-officedocument.oleObject"/>
  <Override PartName="/xl/embeddings/oleObject_3_230.bin" ContentType="application/vnd.openxmlformats-officedocument.oleObject"/>
  <Override PartName="/xl/embeddings/oleObject_3_231.bin" ContentType="application/vnd.openxmlformats-officedocument.oleObject"/>
  <Override PartName="/xl/embeddings/oleObject_3_232.bin" ContentType="application/vnd.openxmlformats-officedocument.oleObject"/>
  <Override PartName="/xl/embeddings/oleObject_3_233.bin" ContentType="application/vnd.openxmlformats-officedocument.oleObject"/>
  <Override PartName="/xl/embeddings/oleObject_3_234.bin" ContentType="application/vnd.openxmlformats-officedocument.oleObject"/>
  <Override PartName="/xl/embeddings/oleObject_3_235.bin" ContentType="application/vnd.openxmlformats-officedocument.oleObject"/>
  <Override PartName="/xl/embeddings/oleObject_3_236.bin" ContentType="application/vnd.openxmlformats-officedocument.oleObject"/>
  <Override PartName="/xl/embeddings/oleObject_3_237.bin" ContentType="application/vnd.openxmlformats-officedocument.oleObject"/>
  <Override PartName="/xl/embeddings/oleObject_3_238.bin" ContentType="application/vnd.openxmlformats-officedocument.oleObject"/>
  <Override PartName="/xl/embeddings/oleObject_3_239.bin" ContentType="application/vnd.openxmlformats-officedocument.oleObject"/>
  <Override PartName="/xl/embeddings/oleObject_3_240.bin" ContentType="application/vnd.openxmlformats-officedocument.oleObject"/>
  <Override PartName="/xl/embeddings/oleObject_3_241.bin" ContentType="application/vnd.openxmlformats-officedocument.oleObject"/>
  <Override PartName="/xl/embeddings/oleObject_3_242.bin" ContentType="application/vnd.openxmlformats-officedocument.oleObject"/>
  <Override PartName="/xl/embeddings/oleObject_3_243.bin" ContentType="application/vnd.openxmlformats-officedocument.oleObject"/>
  <Override PartName="/xl/embeddings/oleObject_3_244.bin" ContentType="application/vnd.openxmlformats-officedocument.oleObject"/>
  <Override PartName="/xl/embeddings/oleObject_3_245.bin" ContentType="application/vnd.openxmlformats-officedocument.oleObject"/>
  <Override PartName="/xl/embeddings/oleObject_3_246.bin" ContentType="application/vnd.openxmlformats-officedocument.oleObject"/>
  <Override PartName="/xl/embeddings/oleObject_3_247.bin" ContentType="application/vnd.openxmlformats-officedocument.oleObject"/>
  <Override PartName="/xl/embeddings/oleObject_3_248.bin" ContentType="application/vnd.openxmlformats-officedocument.oleObject"/>
  <Override PartName="/xl/embeddings/oleObject_3_249.bin" ContentType="application/vnd.openxmlformats-officedocument.oleObject"/>
  <Override PartName="/xl/embeddings/oleObject_3_250.bin" ContentType="application/vnd.openxmlformats-officedocument.oleObject"/>
  <Override PartName="/xl/embeddings/oleObject_3_251.bin" ContentType="application/vnd.openxmlformats-officedocument.oleObject"/>
  <Override PartName="/xl/embeddings/oleObject_3_252.bin" ContentType="application/vnd.openxmlformats-officedocument.oleObject"/>
  <Override PartName="/xl/embeddings/oleObject_3_253.bin" ContentType="application/vnd.openxmlformats-officedocument.oleObject"/>
  <Override PartName="/xl/embeddings/oleObject_3_254.bin" ContentType="application/vnd.openxmlformats-officedocument.oleObject"/>
  <Override PartName="/xl/embeddings/oleObject_3_255.bin" ContentType="application/vnd.openxmlformats-officedocument.oleObject"/>
  <Override PartName="/xl/embeddings/oleObject_3_256.bin" ContentType="application/vnd.openxmlformats-officedocument.oleObject"/>
  <Override PartName="/xl/embeddings/oleObject_3_257.bin" ContentType="application/vnd.openxmlformats-officedocument.oleObject"/>
  <Override PartName="/xl/embeddings/oleObject_3_258.bin" ContentType="application/vnd.openxmlformats-officedocument.oleObject"/>
  <Override PartName="/xl/embeddings/oleObject_3_259.bin" ContentType="application/vnd.openxmlformats-officedocument.oleObject"/>
  <Override PartName="/xl/embeddings/oleObject_3_260.bin" ContentType="application/vnd.openxmlformats-officedocument.oleObject"/>
  <Override PartName="/xl/embeddings/oleObject_3_261.bin" ContentType="application/vnd.openxmlformats-officedocument.oleObject"/>
  <Override PartName="/xl/embeddings/oleObject_3_262.bin" ContentType="application/vnd.openxmlformats-officedocument.oleObject"/>
  <Override PartName="/xl/embeddings/oleObject_3_263.bin" ContentType="application/vnd.openxmlformats-officedocument.oleObject"/>
  <Override PartName="/xl/embeddings/oleObject_3_264.bin" ContentType="application/vnd.openxmlformats-officedocument.oleObject"/>
  <Override PartName="/xl/embeddings/oleObject_3_265.bin" ContentType="application/vnd.openxmlformats-officedocument.oleObject"/>
  <Override PartName="/xl/embeddings/oleObject_3_266.bin" ContentType="application/vnd.openxmlformats-officedocument.oleObject"/>
  <Override PartName="/xl/embeddings/oleObject_3_267.bin" ContentType="application/vnd.openxmlformats-officedocument.oleObject"/>
  <Override PartName="/xl/embeddings/oleObject_3_268.bin" ContentType="application/vnd.openxmlformats-officedocument.oleObject"/>
  <Override PartName="/xl/embeddings/oleObject_3_269.bin" ContentType="application/vnd.openxmlformats-officedocument.oleObject"/>
  <Override PartName="/xl/embeddings/oleObject_3_270.bin" ContentType="application/vnd.openxmlformats-officedocument.oleObject"/>
  <Override PartName="/xl/embeddings/oleObject_3_271.bin" ContentType="application/vnd.openxmlformats-officedocument.oleObject"/>
  <Override PartName="/xl/embeddings/oleObject_3_272.bin" ContentType="application/vnd.openxmlformats-officedocument.oleObject"/>
  <Override PartName="/xl/embeddings/oleObject_3_273.bin" ContentType="application/vnd.openxmlformats-officedocument.oleObject"/>
  <Override PartName="/xl/embeddings/oleObject_3_274.bin" ContentType="application/vnd.openxmlformats-officedocument.oleObject"/>
  <Override PartName="/xl/embeddings/oleObject_3_27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0"/>
  </bookViews>
  <sheets>
    <sheet name="Обьъм РД НП АТС" sheetId="1" r:id="rId1"/>
    <sheet name="Цена НП АТС" sheetId="2" r:id="rId2"/>
    <sheet name="Цена КБЭ" sheetId="3" r:id="rId3"/>
    <sheet name="Бетта" sheetId="4" r:id="rId4"/>
  </sheets>
  <externalReferences>
    <externalReference r:id="rId7"/>
  </externalReferences>
  <definedNames>
    <definedName name="_xlnm.Print_Area" localSheetId="3">'Бетта'!$A$1:$H$58</definedName>
  </definedNames>
  <calcPr fullCalcOnLoad="1"/>
</workbook>
</file>

<file path=xl/sharedStrings.xml><?xml version="1.0" encoding="utf-8"?>
<sst xmlns="http://schemas.openxmlformats.org/spreadsheetml/2006/main" count="177" uniqueCount="143">
  <si>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</si>
  <si>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</si>
  <si>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</si>
  <si>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</si>
  <si>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</si>
  <si>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</si>
  <si>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</si>
  <si>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</si>
  <si>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</si>
  <si>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</si>
  <si>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</si>
  <si>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</si>
  <si>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</si>
  <si>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</si>
  <si>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</si>
  <si>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</si>
  <si>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</si>
  <si>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</si>
  <si>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</si>
  <si>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</si>
  <si>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</si>
  <si>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</si>
  <si>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</si>
  <si>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</si>
  <si>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</si>
  <si>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</si>
  <si>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</si>
  <si>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</si>
  <si>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</si>
  <si>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</si>
  <si>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</si>
  <si>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</si>
  <si>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</si>
  <si>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</si>
  <si>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</si>
  <si>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</si>
  <si>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</si>
  <si>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</si>
  <si>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</si>
  <si>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</si>
  <si>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</si>
  <si>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</si>
  <si>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</si>
  <si>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</si>
  <si>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</si>
  <si>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</si>
  <si>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</si>
  <si>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</si>
  <si>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</si>
  <si>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</si>
  <si>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</si>
  <si>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</si>
  <si>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</si>
  <si>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</si>
  <si>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</si>
  <si>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</si>
  <si>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</si>
  <si>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</si>
  <si>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</si>
  <si>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</si>
  <si>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</si>
  <si>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</si>
  <si>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</si>
  <si>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</si>
  <si>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</si>
  <si>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</si>
  <si>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</si>
  <si>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</si>
  <si>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</si>
  <si>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</si>
  <si>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</si>
  <si>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</si>
  <si>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</si>
  <si>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</si>
  <si>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</si>
  <si>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</si>
  <si>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</si>
  <si>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</si>
  <si>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</si>
  <si>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</si>
  <si>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</si>
  <si>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</si>
  <si>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</si>
  <si>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</si>
  <si>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</si>
  <si>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</si>
  <si>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</si>
  <si>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</si>
  <si>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</si>
  <si>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</si>
  <si>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</si>
  <si>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</si>
  <si>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 xml:space="preserve">Средневзвешенная нерегулируемая цена для </t>
  </si>
  <si>
    <t xml:space="preserve">потребителей с интегральным учетом </t>
  </si>
  <si>
    <t>Наименование участника</t>
  </si>
  <si>
    <t>ОАО "Каббалкэнерго"</t>
  </si>
  <si>
    <t xml:space="preserve">код ГТП </t>
  </si>
  <si>
    <t>PKABBAGE</t>
  </si>
  <si>
    <t>дата</t>
  </si>
  <si>
    <t>расчёты на розничном рынке по одноставочному тарифу</t>
  </si>
  <si>
    <t>расчёты на розничном рынке по двухставочному тарифу</t>
  </si>
  <si>
    <t xml:space="preserve">величина нормативных отклонений Участника оптового рынка i – Δi </t>
  </si>
  <si>
    <t>Цена, руб/Мвт.ч.</t>
  </si>
  <si>
    <t>Объемы гарантирующего поставщика, приобретенные по</t>
  </si>
  <si>
    <t xml:space="preserve"> регулируемым и нерегулируемым ценам</t>
  </si>
  <si>
    <t>на оптовом рынке за расчетный период</t>
  </si>
  <si>
    <t>Объем электрической энергии, приобретенный Участником оптового рынка за расчетный период по регулируемым ценам, Мвт.ч.</t>
  </si>
  <si>
    <t>в том числе</t>
  </si>
  <si>
    <t>*Объем электрической энергии, приобретенный участником по результатам конкурентного отбора заявок на сутки вперед,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</si>
  <si>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</si>
  <si>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</si>
  <si>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</si>
  <si>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</si>
  <si>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</si>
  <si>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</si>
  <si>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</si>
  <si>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</si>
  <si>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</si>
  <si>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</si>
  <si>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</si>
  <si>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</si>
  <si>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</si>
  <si>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</si>
  <si>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</si>
  <si>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</si>
  <si>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</si>
  <si>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</si>
  <si>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</si>
  <si>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</si>
  <si>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</si>
  <si>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</si>
  <si>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</si>
  <si>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</si>
  <si>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</si>
  <si>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</si>
  <si>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</si>
  <si>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</si>
  <si>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</si>
  <si>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</si>
  <si>
    <t>апрель 2008 года</t>
  </si>
  <si>
    <t>апрель 2008</t>
  </si>
  <si>
    <t>ставить факт</t>
  </si>
  <si>
    <t>апрель   2008</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</si>
</sst>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color indexed="8"/>
      <name val="Arial"/>
      <family val="2"/>
    </font>
    <font>
      <sz val="10"/>
      <name val="Helv"/>
      <family val="0"/>
    </font>
    <font>
      <b/>
      <sz val="10"/>
      <name val="Helv"/>
      <family val="0"/>
    </font>
    <font>
      <sz val="14"/>
      <name val="Arial Cyr"/>
      <family val="0"/>
    </font>
    <font>
      <sz val="10"/>
      <color indexed="9"/>
      <name val="Helv"/>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0">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9">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2" fontId="14" fillId="5" borderId="2" xfId="0" applyNumberFormat="1" applyFont="1" applyFill="1" applyBorder="1" applyAlignment="1">
      <alignment horizontal="center" vertical="center"/>
    </xf>
    <xf numFmtId="0" fontId="14" fillId="5" borderId="0" xfId="0" applyFont="1" applyFill="1" applyBorder="1" applyAlignment="1">
      <alignment vertical="distributed"/>
    </xf>
    <xf numFmtId="0" fontId="14" fillId="5" borderId="3" xfId="0" applyFont="1" applyFill="1" applyBorder="1" applyAlignment="1">
      <alignment vertical="distributed"/>
    </xf>
    <xf numFmtId="0" fontId="14" fillId="0" borderId="0" xfId="0" applyFont="1" applyFill="1" applyBorder="1" applyAlignment="1">
      <alignment vertical="distributed"/>
    </xf>
    <xf numFmtId="2" fontId="14" fillId="5" borderId="4" xfId="0" applyNumberFormat="1" applyFont="1" applyFill="1" applyBorder="1" applyAlignment="1">
      <alignment horizontal="center" vertical="center"/>
    </xf>
    <xf numFmtId="0" fontId="15" fillId="0" borderId="5" xfId="0" applyFont="1" applyFill="1" applyBorder="1" applyAlignment="1">
      <alignment horizontal="left"/>
    </xf>
    <xf numFmtId="0" fontId="15" fillId="0" borderId="5" xfId="0" applyFont="1" applyFill="1" applyBorder="1" applyAlignment="1">
      <alignment horizontal="left" vertical="center"/>
    </xf>
    <xf numFmtId="0" fontId="14" fillId="5" borderId="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4" xfId="0" applyFont="1" applyFill="1" applyBorder="1" applyAlignment="1">
      <alignment horizontal="center" vertical="center"/>
    </xf>
    <xf numFmtId="0" fontId="15" fillId="0" borderId="1" xfId="0" applyFont="1" applyFill="1" applyBorder="1" applyAlignment="1">
      <alignment horizontal="left"/>
    </xf>
    <xf numFmtId="49" fontId="16" fillId="0" borderId="5" xfId="0" applyNumberFormat="1" applyFont="1" applyBorder="1" applyAlignment="1">
      <alignment wrapText="1" shrinkToFit="1"/>
    </xf>
    <xf numFmtId="0" fontId="17" fillId="0" borderId="0" xfId="0" applyAlignment="1">
      <alignment/>
    </xf>
    <xf numFmtId="0" fontId="17" fillId="0" borderId="0" xfId="0" applyBorder="1" applyAlignment="1">
      <alignment/>
    </xf>
    <xf numFmtId="170" fontId="17"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6" xfId="0" applyNumberFormat="1" applyFont="1" applyBorder="1" applyAlignment="1">
      <alignment horizontal="center"/>
    </xf>
    <xf numFmtId="0" fontId="3" fillId="0" borderId="0" xfId="0" applyFont="1" applyAlignment="1">
      <alignment horizontal="center"/>
    </xf>
    <xf numFmtId="0" fontId="17" fillId="0" borderId="7" xfId="0" applyBorder="1" applyAlignment="1">
      <alignment/>
    </xf>
    <xf numFmtId="0" fontId="3" fillId="0" borderId="2" xfId="0" applyFont="1" applyBorder="1" applyAlignment="1">
      <alignment/>
    </xf>
    <xf numFmtId="0" fontId="17" fillId="0" borderId="2" xfId="0" applyBorder="1" applyAlignment="1">
      <alignment/>
    </xf>
    <xf numFmtId="170" fontId="17" fillId="0" borderId="8" xfId="0" applyNumberFormat="1" applyBorder="1" applyAlignment="1">
      <alignment/>
    </xf>
    <xf numFmtId="170" fontId="17" fillId="0" borderId="9" xfId="0" applyNumberFormat="1" applyBorder="1" applyAlignment="1">
      <alignment/>
    </xf>
    <xf numFmtId="0" fontId="17" fillId="0" borderId="10" xfId="0" applyBorder="1" applyAlignment="1">
      <alignment/>
    </xf>
    <xf numFmtId="0" fontId="17" fillId="0" borderId="11" xfId="0" applyBorder="1" applyAlignment="1">
      <alignment/>
    </xf>
    <xf numFmtId="0" fontId="17" fillId="0" borderId="3" xfId="0" applyBorder="1" applyAlignment="1">
      <alignment/>
    </xf>
    <xf numFmtId="170" fontId="17" fillId="0" borderId="12" xfId="0" applyNumberFormat="1" applyBorder="1" applyAlignment="1">
      <alignment/>
    </xf>
    <xf numFmtId="170" fontId="17" fillId="0" borderId="13" xfId="0" applyNumberFormat="1" applyBorder="1" applyAlignment="1">
      <alignment/>
    </xf>
    <xf numFmtId="170" fontId="17" fillId="0" borderId="14" xfId="0" applyNumberFormat="1" applyBorder="1" applyAlignment="1">
      <alignment/>
    </xf>
    <xf numFmtId="170" fontId="17" fillId="0" borderId="15" xfId="0" applyNumberFormat="1" applyBorder="1" applyAlignment="1">
      <alignment/>
    </xf>
    <xf numFmtId="170" fontId="17" fillId="0" borderId="16" xfId="0" applyNumberFormat="1" applyBorder="1" applyAlignment="1">
      <alignment/>
    </xf>
    <xf numFmtId="0" fontId="17" fillId="0" borderId="1" xfId="0" applyBorder="1" applyAlignment="1">
      <alignment/>
    </xf>
    <xf numFmtId="0" fontId="17" fillId="0" borderId="6" xfId="0" applyBorder="1" applyAlignment="1">
      <alignment/>
    </xf>
    <xf numFmtId="0" fontId="17" fillId="0" borderId="17" xfId="0" applyBorder="1" applyAlignment="1">
      <alignment/>
    </xf>
    <xf numFmtId="0" fontId="17" fillId="0" borderId="18" xfId="0" applyBorder="1" applyAlignment="1">
      <alignment/>
    </xf>
    <xf numFmtId="170" fontId="17" fillId="0" borderId="5" xfId="0" applyNumberFormat="1" applyBorder="1" applyAlignment="1">
      <alignment/>
    </xf>
    <xf numFmtId="170" fontId="17" fillId="0" borderId="17" xfId="0" applyNumberFormat="1" applyBorder="1" applyAlignment="1">
      <alignment/>
    </xf>
    <xf numFmtId="170" fontId="17" fillId="0" borderId="7" xfId="0" applyNumberFormat="1" applyBorder="1" applyAlignment="1">
      <alignment/>
    </xf>
    <xf numFmtId="0" fontId="17" fillId="0" borderId="19" xfId="0" applyBorder="1" applyAlignment="1">
      <alignment/>
    </xf>
    <xf numFmtId="0" fontId="17" fillId="0" borderId="20" xfId="0" applyBorder="1" applyAlignment="1">
      <alignment/>
    </xf>
    <xf numFmtId="2" fontId="17" fillId="0" borderId="8" xfId="0" applyNumberFormat="1" applyBorder="1" applyAlignment="1">
      <alignment/>
    </xf>
    <xf numFmtId="2" fontId="17" fillId="0" borderId="19" xfId="0" applyNumberFormat="1" applyBorder="1" applyAlignment="1">
      <alignment/>
    </xf>
    <xf numFmtId="170" fontId="17" fillId="0" borderId="1" xfId="0" applyNumberFormat="1" applyBorder="1" applyAlignment="1">
      <alignment/>
    </xf>
    <xf numFmtId="170" fontId="17" fillId="0" borderId="6" xfId="0" applyNumberFormat="1" applyBorder="1" applyAlignment="1">
      <alignment/>
    </xf>
    <xf numFmtId="0" fontId="17" fillId="0" borderId="21" xfId="0" applyBorder="1" applyAlignment="1">
      <alignment/>
    </xf>
    <xf numFmtId="0" fontId="17" fillId="0" borderId="8" xfId="0" applyBorder="1" applyAlignment="1">
      <alignment/>
    </xf>
    <xf numFmtId="170" fontId="17" fillId="0" borderId="19" xfId="0" applyNumberFormat="1" applyBorder="1" applyAlignment="1">
      <alignment/>
    </xf>
    <xf numFmtId="170" fontId="17" fillId="0" borderId="22" xfId="0" applyNumberFormat="1" applyBorder="1" applyAlignment="1">
      <alignment/>
    </xf>
    <xf numFmtId="170" fontId="17" fillId="0" borderId="23" xfId="0" applyNumberFormat="1" applyBorder="1" applyAlignment="1">
      <alignment/>
    </xf>
    <xf numFmtId="170" fontId="17" fillId="0" borderId="24" xfId="0" applyNumberFormat="1" applyBorder="1" applyAlignment="1">
      <alignment/>
    </xf>
    <xf numFmtId="0" fontId="17" fillId="0" borderId="10" xfId="0" applyBorder="1" applyAlignment="1">
      <alignment horizontal="right"/>
    </xf>
    <xf numFmtId="0" fontId="17" fillId="0" borderId="25" xfId="0" applyBorder="1" applyAlignment="1">
      <alignment/>
    </xf>
    <xf numFmtId="0" fontId="17" fillId="0" borderId="26" xfId="0" applyBorder="1" applyAlignment="1">
      <alignment/>
    </xf>
    <xf numFmtId="0" fontId="17" fillId="0" borderId="27" xfId="0" applyBorder="1" applyAlignment="1">
      <alignment/>
    </xf>
    <xf numFmtId="0" fontId="17" fillId="0" borderId="28" xfId="0" applyBorder="1" applyAlignment="1">
      <alignment/>
    </xf>
    <xf numFmtId="0" fontId="17" fillId="0" borderId="29" xfId="0" applyBorder="1" applyAlignment="1">
      <alignment/>
    </xf>
    <xf numFmtId="0" fontId="17" fillId="0" borderId="30" xfId="0" applyBorder="1" applyAlignment="1">
      <alignment/>
    </xf>
    <xf numFmtId="0" fontId="17" fillId="0" borderId="31" xfId="0" applyBorder="1" applyAlignment="1">
      <alignment/>
    </xf>
    <xf numFmtId="0" fontId="17" fillId="0" borderId="32" xfId="0" applyBorder="1" applyAlignment="1">
      <alignment/>
    </xf>
    <xf numFmtId="170" fontId="17" fillId="0" borderId="33" xfId="0" applyNumberFormat="1" applyBorder="1" applyAlignment="1">
      <alignment/>
    </xf>
    <xf numFmtId="170" fontId="17" fillId="0" borderId="30" xfId="0" applyNumberFormat="1" applyBorder="1" applyAlignment="1">
      <alignment/>
    </xf>
    <xf numFmtId="170" fontId="17" fillId="0" borderId="29" xfId="0" applyNumberFormat="1" applyBorder="1" applyAlignment="1">
      <alignment/>
    </xf>
    <xf numFmtId="170" fontId="17" fillId="0" borderId="34" xfId="0" applyNumberFormat="1" applyBorder="1" applyAlignment="1">
      <alignment/>
    </xf>
    <xf numFmtId="0" fontId="17" fillId="0" borderId="35" xfId="0" applyBorder="1" applyAlignment="1">
      <alignment/>
    </xf>
    <xf numFmtId="170" fontId="17" fillId="0" borderId="36" xfId="0" applyNumberFormat="1" applyBorder="1" applyAlignment="1">
      <alignment/>
    </xf>
    <xf numFmtId="170" fontId="17" fillId="0" borderId="37" xfId="0" applyNumberFormat="1" applyBorder="1" applyAlignment="1">
      <alignment/>
    </xf>
    <xf numFmtId="0" fontId="17" fillId="5" borderId="19" xfId="0" applyFill="1" applyBorder="1" applyAlignment="1">
      <alignment/>
    </xf>
    <xf numFmtId="0" fontId="17" fillId="5" borderId="20" xfId="0" applyFill="1" applyBorder="1" applyAlignment="1">
      <alignment/>
    </xf>
    <xf numFmtId="0" fontId="17" fillId="5" borderId="13" xfId="0" applyFill="1" applyBorder="1" applyAlignment="1">
      <alignment/>
    </xf>
    <xf numFmtId="0" fontId="17" fillId="5" borderId="3" xfId="0" applyFill="1" applyBorder="1" applyAlignment="1">
      <alignment/>
    </xf>
    <xf numFmtId="0" fontId="17" fillId="5" borderId="17" xfId="0" applyFill="1" applyBorder="1" applyAlignment="1">
      <alignment/>
    </xf>
    <xf numFmtId="0" fontId="17" fillId="5" borderId="18" xfId="0" applyFill="1" applyBorder="1" applyAlignment="1">
      <alignment/>
    </xf>
    <xf numFmtId="0" fontId="17" fillId="0" borderId="1" xfId="0" applyNumberFormat="1" applyBorder="1" applyAlignment="1" quotePrefix="1">
      <alignment/>
    </xf>
    <xf numFmtId="49" fontId="17" fillId="0" borderId="1" xfId="0" applyNumberFormat="1" applyBorder="1" applyAlignment="1">
      <alignment horizontal="center" vertical="center"/>
    </xf>
    <xf numFmtId="0" fontId="17" fillId="0" borderId="1" xfId="0" applyBorder="1" applyAlignment="1">
      <alignment horizontal="center" vertical="center"/>
    </xf>
    <xf numFmtId="0" fontId="17" fillId="0" borderId="0" xfId="0" applyAlignment="1">
      <alignment wrapText="1"/>
    </xf>
    <xf numFmtId="0" fontId="17" fillId="0" borderId="0" xfId="0" applyNumberFormat="1" applyAlignment="1">
      <alignment wrapText="1"/>
    </xf>
    <xf numFmtId="0" fontId="17" fillId="5" borderId="4" xfId="0" applyFill="1" applyBorder="1" applyAlignment="1">
      <alignment/>
    </xf>
    <xf numFmtId="0" fontId="17" fillId="0" borderId="5" xfId="0" applyNumberFormat="1" applyBorder="1" applyAlignment="1" quotePrefix="1">
      <alignment/>
    </xf>
    <xf numFmtId="0" fontId="17" fillId="0" borderId="1" xfId="0" applyNumberFormat="1" applyBorder="1" applyAlignment="1">
      <alignment horizontal="center"/>
    </xf>
    <xf numFmtId="17" fontId="17" fillId="0" borderId="1" xfId="0" applyNumberFormat="1" applyBorder="1" applyAlignment="1" quotePrefix="1">
      <alignment horizontal="center"/>
    </xf>
    <xf numFmtId="49" fontId="17" fillId="0" borderId="1" xfId="0" applyNumberFormat="1" applyBorder="1" applyAlignment="1">
      <alignment horizontal="center" vertical="center" wrapText="1"/>
    </xf>
    <xf numFmtId="0" fontId="17" fillId="0" borderId="5" xfId="0" applyBorder="1" applyAlignment="1">
      <alignment/>
    </xf>
    <xf numFmtId="0" fontId="17" fillId="0" borderId="0" xfId="0" applyAlignment="1">
      <alignment horizontal="center"/>
    </xf>
    <xf numFmtId="0" fontId="17" fillId="0" borderId="0" xfId="0" applyAlignment="1">
      <alignment/>
    </xf>
    <xf numFmtId="0" fontId="17" fillId="0" borderId="0" xfId="0" applyAlignment="1">
      <alignment horizontal="right"/>
    </xf>
    <xf numFmtId="168" fontId="17" fillId="0" borderId="0" xfId="0" applyNumberFormat="1" applyAlignment="1">
      <alignment/>
    </xf>
    <xf numFmtId="0" fontId="17" fillId="0" borderId="1" xfId="0" applyBorder="1" applyAlignment="1">
      <alignment vertical="center" wrapText="1"/>
    </xf>
    <xf numFmtId="0" fontId="17" fillId="0" borderId="1" xfId="0" applyBorder="1" applyAlignment="1">
      <alignment/>
    </xf>
    <xf numFmtId="0" fontId="17" fillId="2" borderId="1" xfId="0" applyFill="1" applyBorder="1" applyAlignment="1">
      <alignment horizontal="center" vertical="center" wrapText="1"/>
    </xf>
    <xf numFmtId="0" fontId="17" fillId="7" borderId="1" xfId="0" applyFill="1" applyBorder="1" applyAlignment="1">
      <alignment/>
    </xf>
    <xf numFmtId="0" fontId="17" fillId="0" borderId="0" xfId="0" applyAlignment="1">
      <alignment horizontal="left"/>
    </xf>
    <xf numFmtId="0" fontId="17" fillId="0" borderId="0" xfId="0" applyAlignment="1">
      <alignment vertical="top" wrapText="1"/>
    </xf>
    <xf numFmtId="0" fontId="15" fillId="0" borderId="0" xfId="0" applyFont="1" applyAlignment="1">
      <alignment/>
    </xf>
    <xf numFmtId="0" fontId="14" fillId="0" borderId="0" xfId="0" applyFont="1" applyAlignment="1">
      <alignment horizontal="left"/>
    </xf>
    <xf numFmtId="0" fontId="19" fillId="0" borderId="0" xfId="0" applyFont="1" applyAlignment="1">
      <alignment/>
    </xf>
    <xf numFmtId="0" fontId="14" fillId="0" borderId="0" xfId="0" applyFont="1" applyAlignment="1">
      <alignment horizontal="right"/>
    </xf>
    <xf numFmtId="0" fontId="19" fillId="0" borderId="0" xfId="0" applyFont="1" applyAlignment="1">
      <alignment horizontal="center"/>
    </xf>
    <xf numFmtId="0" fontId="19" fillId="0" borderId="0" xfId="0" applyFont="1" applyAlignment="1">
      <alignment horizontal="right"/>
    </xf>
    <xf numFmtId="0" fontId="20" fillId="0" borderId="0" xfId="0" applyFont="1" applyAlignment="1">
      <alignment/>
    </xf>
    <xf numFmtId="168" fontId="20" fillId="0" borderId="0" xfId="0" applyNumberFormat="1" applyFont="1" applyAlignment="1">
      <alignment/>
    </xf>
    <xf numFmtId="49" fontId="16" fillId="0" borderId="2" xfId="0" applyNumberFormat="1" applyFont="1" applyBorder="1" applyAlignment="1">
      <alignment horizontal="left" vertical="center" wrapText="1" shrinkToFit="1"/>
    </xf>
    <xf numFmtId="0" fontId="17" fillId="0" borderId="18" xfId="0" applyBorder="1" applyAlignment="1">
      <alignment horizontal="left" vertical="center"/>
    </xf>
    <xf numFmtId="49" fontId="17" fillId="0" borderId="38" xfId="0" applyNumberFormat="1" applyBorder="1" applyAlignment="1">
      <alignment horizontal="center" vertical="center"/>
    </xf>
    <xf numFmtId="49" fontId="17" fillId="0" borderId="39" xfId="0" applyNumberFormat="1" applyBorder="1" applyAlignment="1">
      <alignment horizontal="center" vertical="center"/>
    </xf>
    <xf numFmtId="49" fontId="16" fillId="0" borderId="20" xfId="0" applyNumberFormat="1" applyFont="1" applyBorder="1" applyAlignment="1">
      <alignment horizontal="left" vertical="center" wrapText="1" shrinkToFit="1"/>
    </xf>
    <xf numFmtId="0" fontId="3" fillId="4" borderId="40" xfId="0" applyFont="1" applyFill="1" applyBorder="1" applyAlignment="1">
      <alignment horizontal="center" wrapText="1"/>
    </xf>
    <xf numFmtId="0" fontId="3" fillId="4" borderId="35" xfId="0" applyFont="1" applyFill="1" applyBorder="1" applyAlignment="1">
      <alignment horizontal="center" wrapText="1"/>
    </xf>
    <xf numFmtId="0" fontId="3" fillId="4" borderId="0" xfId="0" applyFont="1" applyFill="1" applyBorder="1" applyAlignment="1">
      <alignment horizontal="center" wrapText="1"/>
    </xf>
    <xf numFmtId="0" fontId="3" fillId="4" borderId="41" xfId="0" applyFont="1" applyFill="1" applyBorder="1" applyAlignment="1">
      <alignment horizontal="center" wrapText="1"/>
    </xf>
    <xf numFmtId="2" fontId="17" fillId="0" borderId="7" xfId="0" applyNumberFormat="1" applyBorder="1" applyAlignment="1">
      <alignment horizontal="center" wrapText="1"/>
    </xf>
    <xf numFmtId="2" fontId="17" fillId="0" borderId="1" xfId="0" applyNumberFormat="1" applyBorder="1" applyAlignment="1">
      <alignment horizontal="center" wrapText="1"/>
    </xf>
    <xf numFmtId="2" fontId="17" fillId="0" borderId="6" xfId="0" applyNumberFormat="1" applyBorder="1" applyAlignment="1">
      <alignment horizontal="center" wrapText="1"/>
    </xf>
    <xf numFmtId="0" fontId="17" fillId="0" borderId="38" xfId="0" applyBorder="1" applyAlignment="1">
      <alignment/>
    </xf>
    <xf numFmtId="0" fontId="17" fillId="0" borderId="42" xfId="0" applyBorder="1" applyAlignment="1">
      <alignment/>
    </xf>
    <xf numFmtId="0" fontId="18" fillId="0" borderId="0" xfId="0" applyNumberFormat="1" applyFont="1" applyAlignment="1">
      <alignment horizontal="center" wrapText="1"/>
    </xf>
    <xf numFmtId="0" fontId="3" fillId="0" borderId="0" xfId="0" applyFont="1" applyAlignment="1">
      <alignment horizontal="center" wrapText="1"/>
    </xf>
    <xf numFmtId="0" fontId="3" fillId="4" borderId="43" xfId="0" applyFont="1" applyFill="1" applyBorder="1" applyAlignment="1">
      <alignment horizontal="center" wrapText="1"/>
    </xf>
    <xf numFmtId="0" fontId="3" fillId="4" borderId="44" xfId="0" applyFont="1" applyFill="1" applyBorder="1" applyAlignment="1">
      <alignment horizontal="center" wrapText="1"/>
    </xf>
    <xf numFmtId="0" fontId="3" fillId="4" borderId="45" xfId="0" applyFont="1" applyFill="1" applyBorder="1" applyAlignment="1">
      <alignment horizontal="center" wrapText="1"/>
    </xf>
    <xf numFmtId="0" fontId="3" fillId="4" borderId="31" xfId="0" applyFont="1" applyFill="1" applyBorder="1" applyAlignment="1">
      <alignment horizont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17" fontId="3" fillId="0" borderId="40" xfId="0" applyNumberFormat="1" applyFont="1" applyBorder="1" applyAlignment="1">
      <alignment horizontal="center"/>
    </xf>
    <xf numFmtId="0" fontId="3" fillId="0" borderId="35"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21" xfId="0" applyFont="1" applyBorder="1" applyAlignment="1">
      <alignment horizontal="center"/>
    </xf>
    <xf numFmtId="0" fontId="3" fillId="0" borderId="49" xfId="0" applyFont="1" applyBorder="1" applyAlignment="1">
      <alignment horizontal="center" wrapText="1"/>
    </xf>
    <xf numFmtId="0" fontId="3" fillId="0" borderId="44" xfId="0" applyFont="1" applyBorder="1" applyAlignment="1">
      <alignment horizontal="center" wrapText="1"/>
    </xf>
    <xf numFmtId="0" fontId="3" fillId="0" borderId="50"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wrapText="1"/>
    </xf>
    <xf numFmtId="0" fontId="3" fillId="0" borderId="18" xfId="0" applyFont="1" applyBorder="1" applyAlignment="1">
      <alignment horizont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170" fontId="3" fillId="0" borderId="52" xfId="0" applyNumberFormat="1" applyFont="1" applyBorder="1" applyAlignment="1">
      <alignment horizontal="center"/>
    </xf>
    <xf numFmtId="170" fontId="3" fillId="0" borderId="53" xfId="0" applyNumberFormat="1" applyFont="1" applyBorder="1" applyAlignment="1">
      <alignment horizontal="center"/>
    </xf>
    <xf numFmtId="170" fontId="3" fillId="0" borderId="54" xfId="0" applyNumberFormat="1" applyFont="1" applyBorder="1" applyAlignment="1">
      <alignment horizontal="center"/>
    </xf>
    <xf numFmtId="170" fontId="3" fillId="0" borderId="55" xfId="0" applyNumberFormat="1" applyFont="1" applyBorder="1" applyAlignment="1">
      <alignment horizontal="center" vertical="center" wrapText="1"/>
    </xf>
    <xf numFmtId="170" fontId="3" fillId="0" borderId="53" xfId="0" applyNumberFormat="1" applyFont="1" applyBorder="1" applyAlignment="1">
      <alignment horizontal="center" vertical="center" wrapText="1"/>
    </xf>
    <xf numFmtId="170" fontId="3" fillId="0" borderId="54" xfId="0" applyNumberFormat="1" applyFont="1" applyBorder="1" applyAlignment="1">
      <alignment horizontal="center" vertical="center" wrapText="1"/>
    </xf>
    <xf numFmtId="0" fontId="3" fillId="4" borderId="46" xfId="0" applyFont="1" applyFill="1" applyBorder="1" applyAlignment="1">
      <alignment horizontal="center" wrapText="1"/>
    </xf>
    <xf numFmtId="0" fontId="2" fillId="0" borderId="0" xfId="0" applyFont="1" applyAlignment="1">
      <alignment horizontal="center"/>
    </xf>
    <xf numFmtId="0" fontId="17" fillId="0" borderId="8" xfId="0" applyBorder="1" applyAlignment="1">
      <alignment horizontal="center" wrapText="1"/>
    </xf>
    <xf numFmtId="0" fontId="17" fillId="0" borderId="5" xfId="0" applyBorder="1" applyAlignment="1">
      <alignment horizontal="center" wrapText="1"/>
    </xf>
    <xf numFmtId="49" fontId="3" fillId="0" borderId="8"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7" fillId="0" borderId="8" xfId="0" applyBorder="1" applyAlignment="1">
      <alignment horizontal="center"/>
    </xf>
    <xf numFmtId="0" fontId="17" fillId="0" borderId="5" xfId="0" applyBorder="1" applyAlignment="1">
      <alignment horizontal="center"/>
    </xf>
    <xf numFmtId="0" fontId="17" fillId="0" borderId="38" xfId="0" applyBorder="1" applyAlignment="1">
      <alignment horizontal="left" vertical="center" wrapText="1"/>
    </xf>
    <xf numFmtId="0" fontId="17" fillId="0" borderId="42" xfId="0" applyBorder="1" applyAlignment="1">
      <alignment horizontal="left" vertical="center" wrapText="1"/>
    </xf>
    <xf numFmtId="0" fontId="17" fillId="0" borderId="39" xfId="0" applyBorder="1" applyAlignment="1">
      <alignment horizontal="left" vertical="center" wrapText="1"/>
    </xf>
    <xf numFmtId="0" fontId="17" fillId="0" borderId="1" xfId="0" applyBorder="1" applyAlignment="1">
      <alignment horizontal="center"/>
    </xf>
    <xf numFmtId="0" fontId="3" fillId="0" borderId="38" xfId="0" applyFont="1" applyBorder="1" applyAlignment="1">
      <alignment horizontal="left" vertical="center" wrapText="1"/>
    </xf>
    <xf numFmtId="0" fontId="3" fillId="0" borderId="42" xfId="0" applyFont="1" applyBorder="1" applyAlignment="1">
      <alignment horizontal="left" vertical="center" wrapText="1"/>
    </xf>
    <xf numFmtId="0" fontId="3" fillId="0" borderId="39" xfId="0" applyFont="1" applyBorder="1" applyAlignment="1">
      <alignment horizontal="left" vertical="center" wrapText="1"/>
    </xf>
    <xf numFmtId="0" fontId="17" fillId="3" borderId="1" xfId="0" applyFill="1" applyBorder="1" applyAlignment="1">
      <alignment horizontal="center" vertical="center" wrapText="1"/>
    </xf>
    <xf numFmtId="0" fontId="17" fillId="6" borderId="38" xfId="0" applyFill="1" applyBorder="1" applyAlignment="1">
      <alignment horizontal="center" vertical="center" wrapText="1"/>
    </xf>
    <xf numFmtId="0" fontId="17" fillId="6" borderId="42" xfId="0" applyFill="1" applyBorder="1" applyAlignment="1">
      <alignment horizontal="center" vertical="center" wrapText="1"/>
    </xf>
    <xf numFmtId="0" fontId="17" fillId="6" borderId="39" xfId="0" applyFill="1" applyBorder="1" applyAlignment="1">
      <alignment horizontal="center" vertical="center" wrapText="1"/>
    </xf>
    <xf numFmtId="0" fontId="17" fillId="0" borderId="12" xfId="0" applyBorder="1" applyAlignment="1">
      <alignment horizontal="center"/>
    </xf>
    <xf numFmtId="0" fontId="17" fillId="3" borderId="38" xfId="0" applyFill="1" applyBorder="1" applyAlignment="1">
      <alignment horizontal="center" vertical="center" wrapText="1"/>
    </xf>
    <xf numFmtId="0" fontId="17" fillId="3" borderId="39" xfId="0" applyFill="1" applyBorder="1" applyAlignment="1">
      <alignment horizontal="center" vertical="center" wrapText="1"/>
    </xf>
    <xf numFmtId="0" fontId="17" fillId="4" borderId="38" xfId="0" applyFill="1" applyBorder="1" applyAlignment="1">
      <alignment horizontal="center" vertical="center" wrapText="1"/>
    </xf>
    <xf numFmtId="0" fontId="17" fillId="4" borderId="42" xfId="0" applyFill="1" applyBorder="1" applyAlignment="1">
      <alignment horizontal="center" vertical="center" wrapText="1"/>
    </xf>
    <xf numFmtId="0" fontId="17" fillId="4" borderId="39" xfId="0" applyFill="1" applyBorder="1" applyAlignment="1">
      <alignment horizontal="center" vertical="center" wrapText="1"/>
    </xf>
    <xf numFmtId="0" fontId="17" fillId="5" borderId="38" xfId="0" applyFill="1" applyBorder="1" applyAlignment="1">
      <alignment horizontal="center" vertical="center" wrapText="1"/>
    </xf>
    <xf numFmtId="0" fontId="17" fillId="5" borderId="42" xfId="0" applyFill="1" applyBorder="1" applyAlignment="1">
      <alignment horizontal="center" vertical="center" wrapText="1"/>
    </xf>
    <xf numFmtId="0" fontId="17" fillId="5" borderId="39" xfId="0" applyFill="1" applyBorder="1" applyAlignment="1">
      <alignment horizontal="center" vertical="center" wrapText="1"/>
    </xf>
    <xf numFmtId="0" fontId="17" fillId="0" borderId="1" xfId="0" applyBorder="1" applyAlignment="1">
      <alignment wrapText="1"/>
    </xf>
    <xf numFmtId="0" fontId="17" fillId="0" borderId="38" xfId="0" applyBorder="1" applyAlignment="1">
      <alignment vertical="center" wrapText="1"/>
    </xf>
    <xf numFmtId="0" fontId="17" fillId="0" borderId="42" xfId="0" applyBorder="1" applyAlignment="1">
      <alignment vertical="center" wrapText="1"/>
    </xf>
    <xf numFmtId="0" fontId="17" fillId="0" borderId="39" xfId="0" applyBorder="1" applyAlignment="1">
      <alignment vertical="center" wrapText="1"/>
    </xf>
    <xf numFmtId="0" fontId="3" fillId="0" borderId="38" xfId="0" applyFont="1" applyBorder="1" applyAlignment="1">
      <alignment vertical="center" wrapText="1"/>
    </xf>
    <xf numFmtId="0" fontId="3" fillId="0" borderId="42" xfId="0" applyFont="1" applyBorder="1" applyAlignment="1">
      <alignment vertical="center" wrapText="1"/>
    </xf>
    <xf numFmtId="0" fontId="3" fillId="0" borderId="39" xfId="0" applyFont="1" applyBorder="1" applyAlignment="1">
      <alignment vertical="center" wrapText="1"/>
    </xf>
    <xf numFmtId="0" fontId="17" fillId="4" borderId="19" xfId="0" applyFill="1" applyBorder="1" applyAlignment="1">
      <alignment horizontal="center" vertical="center" wrapText="1"/>
    </xf>
    <xf numFmtId="0" fontId="17" fillId="4" borderId="2" xfId="0" applyFill="1" applyBorder="1" applyAlignment="1">
      <alignment horizontal="center" vertical="center" wrapText="1"/>
    </xf>
    <xf numFmtId="0" fontId="17" fillId="4" borderId="20" xfId="0" applyFill="1" applyBorder="1" applyAlignment="1">
      <alignment horizontal="center" vertical="center" wrapText="1"/>
    </xf>
    <xf numFmtId="0" fontId="17" fillId="4" borderId="17" xfId="0" applyFill="1" applyBorder="1" applyAlignment="1">
      <alignment horizontal="center" vertical="center" wrapText="1"/>
    </xf>
    <xf numFmtId="0" fontId="17" fillId="4" borderId="4" xfId="0" applyFill="1" applyBorder="1" applyAlignment="1">
      <alignment horizontal="center" vertical="center" wrapText="1"/>
    </xf>
    <xf numFmtId="0" fontId="17" fillId="4" borderId="18" xfId="0" applyFill="1" applyBorder="1" applyAlignment="1">
      <alignment horizontal="center" vertical="center" wrapText="1"/>
    </xf>
    <xf numFmtId="0" fontId="17" fillId="0" borderId="1" xfId="0" applyBorder="1" applyAlignment="1">
      <alignment horizontal="left" vertical="center" wrapText="1"/>
    </xf>
    <xf numFmtId="0" fontId="10" fillId="7" borderId="1" xfId="0" applyFont="1" applyFill="1" applyBorder="1" applyAlignment="1">
      <alignment horizontal="righ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 Id="rId185" Type="http://schemas.openxmlformats.org/officeDocument/2006/relationships/image" Target="../media/image1.emf" /><Relationship Id="rId186" Type="http://schemas.openxmlformats.org/officeDocument/2006/relationships/image" Target="../media/image2.emf" /><Relationship Id="rId187" Type="http://schemas.openxmlformats.org/officeDocument/2006/relationships/image" Target="../media/image3.emf" /><Relationship Id="rId188" Type="http://schemas.openxmlformats.org/officeDocument/2006/relationships/image" Target="../media/image4.emf" /><Relationship Id="rId189" Type="http://schemas.openxmlformats.org/officeDocument/2006/relationships/image" Target="../media/image5.emf" /><Relationship Id="rId190" Type="http://schemas.openxmlformats.org/officeDocument/2006/relationships/image" Target="../media/image6.emf" /><Relationship Id="rId191" Type="http://schemas.openxmlformats.org/officeDocument/2006/relationships/image" Target="../media/image7.emf" /><Relationship Id="rId192" Type="http://schemas.openxmlformats.org/officeDocument/2006/relationships/image" Target="../media/image8.emf" /><Relationship Id="rId193" Type="http://schemas.openxmlformats.org/officeDocument/2006/relationships/image" Target="../media/image9.emf" /><Relationship Id="rId194" Type="http://schemas.openxmlformats.org/officeDocument/2006/relationships/image" Target="../media/image10.emf" /><Relationship Id="rId195" Type="http://schemas.openxmlformats.org/officeDocument/2006/relationships/image" Target="../media/image11.emf" /><Relationship Id="rId196" Type="http://schemas.openxmlformats.org/officeDocument/2006/relationships/image" Target="../media/image12.emf" /><Relationship Id="rId197" Type="http://schemas.openxmlformats.org/officeDocument/2006/relationships/image" Target="../media/image13.emf" /><Relationship Id="rId198" Type="http://schemas.openxmlformats.org/officeDocument/2006/relationships/image" Target="../media/image14.emf" /><Relationship Id="rId199" Type="http://schemas.openxmlformats.org/officeDocument/2006/relationships/image" Target="../media/image15.emf" /><Relationship Id="rId200" Type="http://schemas.openxmlformats.org/officeDocument/2006/relationships/image" Target="../media/image16.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9.emf" /><Relationship Id="rId204" Type="http://schemas.openxmlformats.org/officeDocument/2006/relationships/image" Target="../media/image20.emf" /><Relationship Id="rId205" Type="http://schemas.openxmlformats.org/officeDocument/2006/relationships/image" Target="../media/image21.emf" /><Relationship Id="rId206" Type="http://schemas.openxmlformats.org/officeDocument/2006/relationships/image" Target="../media/image22.emf" /><Relationship Id="rId207" Type="http://schemas.openxmlformats.org/officeDocument/2006/relationships/image" Target="../media/image23.emf" /><Relationship Id="rId208" Type="http://schemas.openxmlformats.org/officeDocument/2006/relationships/image" Target="../media/image1.emf" /><Relationship Id="rId209" Type="http://schemas.openxmlformats.org/officeDocument/2006/relationships/image" Target="../media/image2.emf" /><Relationship Id="rId210" Type="http://schemas.openxmlformats.org/officeDocument/2006/relationships/image" Target="../media/image3.emf" /><Relationship Id="rId211" Type="http://schemas.openxmlformats.org/officeDocument/2006/relationships/image" Target="../media/image4.emf" /><Relationship Id="rId212" Type="http://schemas.openxmlformats.org/officeDocument/2006/relationships/image" Target="../media/image5.emf" /><Relationship Id="rId213" Type="http://schemas.openxmlformats.org/officeDocument/2006/relationships/image" Target="../media/image6.emf" /><Relationship Id="rId214" Type="http://schemas.openxmlformats.org/officeDocument/2006/relationships/image" Target="../media/image7.emf" /><Relationship Id="rId215" Type="http://schemas.openxmlformats.org/officeDocument/2006/relationships/image" Target="../media/image8.emf" /><Relationship Id="rId216" Type="http://schemas.openxmlformats.org/officeDocument/2006/relationships/image" Target="../media/image9.emf" /><Relationship Id="rId217" Type="http://schemas.openxmlformats.org/officeDocument/2006/relationships/image" Target="../media/image10.emf" /><Relationship Id="rId218" Type="http://schemas.openxmlformats.org/officeDocument/2006/relationships/image" Target="../media/image11.emf" /><Relationship Id="rId219" Type="http://schemas.openxmlformats.org/officeDocument/2006/relationships/image" Target="../media/image12.emf" /><Relationship Id="rId220" Type="http://schemas.openxmlformats.org/officeDocument/2006/relationships/image" Target="../media/image13.emf" /><Relationship Id="rId221" Type="http://schemas.openxmlformats.org/officeDocument/2006/relationships/image" Target="../media/image14.emf" /><Relationship Id="rId222" Type="http://schemas.openxmlformats.org/officeDocument/2006/relationships/image" Target="../media/image15.emf" /><Relationship Id="rId223" Type="http://schemas.openxmlformats.org/officeDocument/2006/relationships/image" Target="../media/image16.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9.emf" /><Relationship Id="rId227" Type="http://schemas.openxmlformats.org/officeDocument/2006/relationships/image" Target="../media/image20.emf" /><Relationship Id="rId228" Type="http://schemas.openxmlformats.org/officeDocument/2006/relationships/image" Target="../media/image21.emf" /><Relationship Id="rId229" Type="http://schemas.openxmlformats.org/officeDocument/2006/relationships/image" Target="../media/image22.emf" /><Relationship Id="rId230" Type="http://schemas.openxmlformats.org/officeDocument/2006/relationships/image" Target="../media/image23.emf" /><Relationship Id="rId231" Type="http://schemas.openxmlformats.org/officeDocument/2006/relationships/image" Target="../media/image1.emf" /><Relationship Id="rId232" Type="http://schemas.openxmlformats.org/officeDocument/2006/relationships/image" Target="../media/image2.emf" /><Relationship Id="rId233" Type="http://schemas.openxmlformats.org/officeDocument/2006/relationships/image" Target="../media/image3.emf" /><Relationship Id="rId234" Type="http://schemas.openxmlformats.org/officeDocument/2006/relationships/image" Target="../media/image4.emf" /><Relationship Id="rId235" Type="http://schemas.openxmlformats.org/officeDocument/2006/relationships/image" Target="../media/image5.emf" /><Relationship Id="rId236" Type="http://schemas.openxmlformats.org/officeDocument/2006/relationships/image" Target="../media/image6.emf" /><Relationship Id="rId237" Type="http://schemas.openxmlformats.org/officeDocument/2006/relationships/image" Target="../media/image7.emf" /><Relationship Id="rId238" Type="http://schemas.openxmlformats.org/officeDocument/2006/relationships/image" Target="../media/image8.emf" /><Relationship Id="rId239" Type="http://schemas.openxmlformats.org/officeDocument/2006/relationships/image" Target="../media/image9.emf" /><Relationship Id="rId240" Type="http://schemas.openxmlformats.org/officeDocument/2006/relationships/image" Target="../media/image10.emf" /><Relationship Id="rId241" Type="http://schemas.openxmlformats.org/officeDocument/2006/relationships/image" Target="../media/image11.emf" /><Relationship Id="rId242" Type="http://schemas.openxmlformats.org/officeDocument/2006/relationships/image" Target="../media/image12.emf" /><Relationship Id="rId243" Type="http://schemas.openxmlformats.org/officeDocument/2006/relationships/image" Target="../media/image13.emf" /><Relationship Id="rId244" Type="http://schemas.openxmlformats.org/officeDocument/2006/relationships/image" Target="../media/image14.emf" /><Relationship Id="rId245" Type="http://schemas.openxmlformats.org/officeDocument/2006/relationships/image" Target="../media/image15.emf" /><Relationship Id="rId246" Type="http://schemas.openxmlformats.org/officeDocument/2006/relationships/image" Target="../media/image16.emf" /><Relationship Id="rId247" Type="http://schemas.openxmlformats.org/officeDocument/2006/relationships/image" Target="../media/image17.emf" /><Relationship Id="rId248" Type="http://schemas.openxmlformats.org/officeDocument/2006/relationships/image" Target="../media/image18.emf" /><Relationship Id="rId249" Type="http://schemas.openxmlformats.org/officeDocument/2006/relationships/image" Target="../media/image19.emf" /><Relationship Id="rId250" Type="http://schemas.openxmlformats.org/officeDocument/2006/relationships/image" Target="../media/image20.emf" /><Relationship Id="rId251" Type="http://schemas.openxmlformats.org/officeDocument/2006/relationships/image" Target="../media/image21.emf" /><Relationship Id="rId252" Type="http://schemas.openxmlformats.org/officeDocument/2006/relationships/image" Target="../media/image22.emf" /><Relationship Id="rId253" Type="http://schemas.openxmlformats.org/officeDocument/2006/relationships/image" Target="../media/image23.emf" /><Relationship Id="rId254" Type="http://schemas.openxmlformats.org/officeDocument/2006/relationships/image" Target="../media/image1.emf" /><Relationship Id="rId255" Type="http://schemas.openxmlformats.org/officeDocument/2006/relationships/image" Target="../media/image2.emf" /><Relationship Id="rId256" Type="http://schemas.openxmlformats.org/officeDocument/2006/relationships/image" Target="../media/image3.emf" /><Relationship Id="rId257" Type="http://schemas.openxmlformats.org/officeDocument/2006/relationships/image" Target="../media/image4.emf" /><Relationship Id="rId258" Type="http://schemas.openxmlformats.org/officeDocument/2006/relationships/image" Target="../media/image5.emf" /><Relationship Id="rId259" Type="http://schemas.openxmlformats.org/officeDocument/2006/relationships/image" Target="../media/image6.emf" /><Relationship Id="rId260" Type="http://schemas.openxmlformats.org/officeDocument/2006/relationships/image" Target="../media/image7.emf" /><Relationship Id="rId261" Type="http://schemas.openxmlformats.org/officeDocument/2006/relationships/image" Target="../media/image8.emf" /><Relationship Id="rId262" Type="http://schemas.openxmlformats.org/officeDocument/2006/relationships/image" Target="../media/image9.emf" /><Relationship Id="rId263" Type="http://schemas.openxmlformats.org/officeDocument/2006/relationships/image" Target="../media/image10.emf" /><Relationship Id="rId264" Type="http://schemas.openxmlformats.org/officeDocument/2006/relationships/image" Target="../media/image11.emf" /><Relationship Id="rId265" Type="http://schemas.openxmlformats.org/officeDocument/2006/relationships/image" Target="../media/image12.emf" /><Relationship Id="rId266" Type="http://schemas.openxmlformats.org/officeDocument/2006/relationships/image" Target="../media/image13.emf" /><Relationship Id="rId267" Type="http://schemas.openxmlformats.org/officeDocument/2006/relationships/image" Target="../media/image14.emf" /><Relationship Id="rId268" Type="http://schemas.openxmlformats.org/officeDocument/2006/relationships/image" Target="../media/image15.emf" /><Relationship Id="rId269" Type="http://schemas.openxmlformats.org/officeDocument/2006/relationships/image" Target="../media/image16.emf" /><Relationship Id="rId270" Type="http://schemas.openxmlformats.org/officeDocument/2006/relationships/image" Target="../media/image17.emf" /><Relationship Id="rId271" Type="http://schemas.openxmlformats.org/officeDocument/2006/relationships/image" Target="../media/image18.emf" /><Relationship Id="rId272" Type="http://schemas.openxmlformats.org/officeDocument/2006/relationships/image" Target="../media/image19.emf" /><Relationship Id="rId273" Type="http://schemas.openxmlformats.org/officeDocument/2006/relationships/image" Target="../media/image20.emf" /><Relationship Id="rId274" Type="http://schemas.openxmlformats.org/officeDocument/2006/relationships/image" Target="../media/image21.emf" /><Relationship Id="rId275" Type="http://schemas.openxmlformats.org/officeDocument/2006/relationships/image" Target="../media/image22.emf" /><Relationship Id="rId276"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3;&#1086;&#1090;&#1072;\&#1057;&#1072;&#1081;&#1090;\&#1055;&#1088;&#1077;&#1076;&#1077;&#1083;&#1100;&#1085;&#1099;&#1077;%20&#1091;&#1088;&#1086;&#1074;&#1085;&#1080;%20&#1094;&#1077;&#1085;\&#1090;&#1072;&#1088;&#1080;&#1092;&#1085;&#1086;&#1077;%20&#1084;&#1077;&#1085;&#1102;%20&#1050;&#1041;&#1069;%20&#1072;&#1087;&#1088;&#1077;&#1083;&#110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1.0456800000000002</v>
          </cell>
          <cell r="C11">
            <v>0.83816</v>
          </cell>
          <cell r="D11">
            <v>0.564</v>
          </cell>
        </row>
        <row r="12">
          <cell r="B12">
            <v>0.8779199999999999</v>
          </cell>
        </row>
        <row r="13">
          <cell r="B13">
            <v>1.08945</v>
          </cell>
        </row>
        <row r="14">
          <cell r="B14">
            <v>1.1691500000000001</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oleObject" Target="../embeddings/oleObject_3_184.bin" /><Relationship Id="rId186" Type="http://schemas.openxmlformats.org/officeDocument/2006/relationships/oleObject" Target="../embeddings/oleObject_3_185.bin" /><Relationship Id="rId187" Type="http://schemas.openxmlformats.org/officeDocument/2006/relationships/oleObject" Target="../embeddings/oleObject_3_186.bin" /><Relationship Id="rId188" Type="http://schemas.openxmlformats.org/officeDocument/2006/relationships/oleObject" Target="../embeddings/oleObject_3_187.bin" /><Relationship Id="rId189" Type="http://schemas.openxmlformats.org/officeDocument/2006/relationships/oleObject" Target="../embeddings/oleObject_3_188.bin" /><Relationship Id="rId190" Type="http://schemas.openxmlformats.org/officeDocument/2006/relationships/oleObject" Target="../embeddings/oleObject_3_189.bin" /><Relationship Id="rId191" Type="http://schemas.openxmlformats.org/officeDocument/2006/relationships/oleObject" Target="../embeddings/oleObject_3_190.bin" /><Relationship Id="rId192" Type="http://schemas.openxmlformats.org/officeDocument/2006/relationships/oleObject" Target="../embeddings/oleObject_3_191.bin" /><Relationship Id="rId193" Type="http://schemas.openxmlformats.org/officeDocument/2006/relationships/oleObject" Target="../embeddings/oleObject_3_192.bin" /><Relationship Id="rId194" Type="http://schemas.openxmlformats.org/officeDocument/2006/relationships/oleObject" Target="../embeddings/oleObject_3_193.bin" /><Relationship Id="rId195" Type="http://schemas.openxmlformats.org/officeDocument/2006/relationships/oleObject" Target="../embeddings/oleObject_3_194.bin" /><Relationship Id="rId196" Type="http://schemas.openxmlformats.org/officeDocument/2006/relationships/oleObject" Target="../embeddings/oleObject_3_195.bin" /><Relationship Id="rId197" Type="http://schemas.openxmlformats.org/officeDocument/2006/relationships/oleObject" Target="../embeddings/oleObject_3_196.bin" /><Relationship Id="rId198" Type="http://schemas.openxmlformats.org/officeDocument/2006/relationships/oleObject" Target="../embeddings/oleObject_3_197.bin" /><Relationship Id="rId199" Type="http://schemas.openxmlformats.org/officeDocument/2006/relationships/oleObject" Target="../embeddings/oleObject_3_198.bin" /><Relationship Id="rId200" Type="http://schemas.openxmlformats.org/officeDocument/2006/relationships/oleObject" Target="../embeddings/oleObject_3_199.bin" /><Relationship Id="rId201" Type="http://schemas.openxmlformats.org/officeDocument/2006/relationships/oleObject" Target="../embeddings/oleObject_3_200.bin" /><Relationship Id="rId202" Type="http://schemas.openxmlformats.org/officeDocument/2006/relationships/oleObject" Target="../embeddings/oleObject_3_201.bin" /><Relationship Id="rId203" Type="http://schemas.openxmlformats.org/officeDocument/2006/relationships/oleObject" Target="../embeddings/oleObject_3_202.bin" /><Relationship Id="rId204" Type="http://schemas.openxmlformats.org/officeDocument/2006/relationships/oleObject" Target="../embeddings/oleObject_3_203.bin" /><Relationship Id="rId205" Type="http://schemas.openxmlformats.org/officeDocument/2006/relationships/oleObject" Target="../embeddings/oleObject_3_204.bin" /><Relationship Id="rId206" Type="http://schemas.openxmlformats.org/officeDocument/2006/relationships/oleObject" Target="../embeddings/oleObject_3_205.bin" /><Relationship Id="rId207" Type="http://schemas.openxmlformats.org/officeDocument/2006/relationships/oleObject" Target="../embeddings/oleObject_3_206.bin" /><Relationship Id="rId208" Type="http://schemas.openxmlformats.org/officeDocument/2006/relationships/oleObject" Target="../embeddings/oleObject_3_207.bin" /><Relationship Id="rId209" Type="http://schemas.openxmlformats.org/officeDocument/2006/relationships/oleObject" Target="../embeddings/oleObject_3_208.bin" /><Relationship Id="rId210" Type="http://schemas.openxmlformats.org/officeDocument/2006/relationships/oleObject" Target="../embeddings/oleObject_3_209.bin" /><Relationship Id="rId211" Type="http://schemas.openxmlformats.org/officeDocument/2006/relationships/oleObject" Target="../embeddings/oleObject_3_210.bin" /><Relationship Id="rId212" Type="http://schemas.openxmlformats.org/officeDocument/2006/relationships/oleObject" Target="../embeddings/oleObject_3_211.bin" /><Relationship Id="rId213" Type="http://schemas.openxmlformats.org/officeDocument/2006/relationships/oleObject" Target="../embeddings/oleObject_3_212.bin" /><Relationship Id="rId214" Type="http://schemas.openxmlformats.org/officeDocument/2006/relationships/oleObject" Target="../embeddings/oleObject_3_213.bin" /><Relationship Id="rId215" Type="http://schemas.openxmlformats.org/officeDocument/2006/relationships/oleObject" Target="../embeddings/oleObject_3_214.bin" /><Relationship Id="rId216" Type="http://schemas.openxmlformats.org/officeDocument/2006/relationships/oleObject" Target="../embeddings/oleObject_3_215.bin" /><Relationship Id="rId217" Type="http://schemas.openxmlformats.org/officeDocument/2006/relationships/oleObject" Target="../embeddings/oleObject_3_216.bin" /><Relationship Id="rId218" Type="http://schemas.openxmlformats.org/officeDocument/2006/relationships/oleObject" Target="../embeddings/oleObject_3_217.bin" /><Relationship Id="rId219" Type="http://schemas.openxmlformats.org/officeDocument/2006/relationships/oleObject" Target="../embeddings/oleObject_3_218.bin" /><Relationship Id="rId220" Type="http://schemas.openxmlformats.org/officeDocument/2006/relationships/oleObject" Target="../embeddings/oleObject_3_219.bin" /><Relationship Id="rId221" Type="http://schemas.openxmlformats.org/officeDocument/2006/relationships/oleObject" Target="../embeddings/oleObject_3_220.bin" /><Relationship Id="rId222" Type="http://schemas.openxmlformats.org/officeDocument/2006/relationships/oleObject" Target="../embeddings/oleObject_3_221.bin" /><Relationship Id="rId223" Type="http://schemas.openxmlformats.org/officeDocument/2006/relationships/oleObject" Target="../embeddings/oleObject_3_222.bin" /><Relationship Id="rId224" Type="http://schemas.openxmlformats.org/officeDocument/2006/relationships/oleObject" Target="../embeddings/oleObject_3_223.bin" /><Relationship Id="rId225" Type="http://schemas.openxmlformats.org/officeDocument/2006/relationships/oleObject" Target="../embeddings/oleObject_3_224.bin" /><Relationship Id="rId226" Type="http://schemas.openxmlformats.org/officeDocument/2006/relationships/oleObject" Target="../embeddings/oleObject_3_225.bin" /><Relationship Id="rId227" Type="http://schemas.openxmlformats.org/officeDocument/2006/relationships/oleObject" Target="../embeddings/oleObject_3_226.bin" /><Relationship Id="rId228" Type="http://schemas.openxmlformats.org/officeDocument/2006/relationships/oleObject" Target="../embeddings/oleObject_3_227.bin" /><Relationship Id="rId229" Type="http://schemas.openxmlformats.org/officeDocument/2006/relationships/oleObject" Target="../embeddings/oleObject_3_228.bin" /><Relationship Id="rId230" Type="http://schemas.openxmlformats.org/officeDocument/2006/relationships/oleObject" Target="../embeddings/oleObject_3_229.bin" /><Relationship Id="rId231" Type="http://schemas.openxmlformats.org/officeDocument/2006/relationships/oleObject" Target="../embeddings/oleObject_3_230.bin" /><Relationship Id="rId232" Type="http://schemas.openxmlformats.org/officeDocument/2006/relationships/oleObject" Target="../embeddings/oleObject_3_231.bin" /><Relationship Id="rId233" Type="http://schemas.openxmlformats.org/officeDocument/2006/relationships/oleObject" Target="../embeddings/oleObject_3_232.bin" /><Relationship Id="rId234" Type="http://schemas.openxmlformats.org/officeDocument/2006/relationships/oleObject" Target="../embeddings/oleObject_3_233.bin" /><Relationship Id="rId235" Type="http://schemas.openxmlformats.org/officeDocument/2006/relationships/oleObject" Target="../embeddings/oleObject_3_234.bin" /><Relationship Id="rId236" Type="http://schemas.openxmlformats.org/officeDocument/2006/relationships/oleObject" Target="../embeddings/oleObject_3_235.bin" /><Relationship Id="rId237" Type="http://schemas.openxmlformats.org/officeDocument/2006/relationships/oleObject" Target="../embeddings/oleObject_3_236.bin" /><Relationship Id="rId238" Type="http://schemas.openxmlformats.org/officeDocument/2006/relationships/oleObject" Target="../embeddings/oleObject_3_237.bin" /><Relationship Id="rId239" Type="http://schemas.openxmlformats.org/officeDocument/2006/relationships/oleObject" Target="../embeddings/oleObject_3_238.bin" /><Relationship Id="rId240" Type="http://schemas.openxmlformats.org/officeDocument/2006/relationships/oleObject" Target="../embeddings/oleObject_3_239.bin" /><Relationship Id="rId241" Type="http://schemas.openxmlformats.org/officeDocument/2006/relationships/oleObject" Target="../embeddings/oleObject_3_240.bin" /><Relationship Id="rId242" Type="http://schemas.openxmlformats.org/officeDocument/2006/relationships/oleObject" Target="../embeddings/oleObject_3_241.bin" /><Relationship Id="rId243" Type="http://schemas.openxmlformats.org/officeDocument/2006/relationships/oleObject" Target="../embeddings/oleObject_3_242.bin" /><Relationship Id="rId244" Type="http://schemas.openxmlformats.org/officeDocument/2006/relationships/oleObject" Target="../embeddings/oleObject_3_243.bin" /><Relationship Id="rId245" Type="http://schemas.openxmlformats.org/officeDocument/2006/relationships/oleObject" Target="../embeddings/oleObject_3_244.bin" /><Relationship Id="rId246" Type="http://schemas.openxmlformats.org/officeDocument/2006/relationships/oleObject" Target="../embeddings/oleObject_3_245.bin" /><Relationship Id="rId247" Type="http://schemas.openxmlformats.org/officeDocument/2006/relationships/oleObject" Target="../embeddings/oleObject_3_246.bin" /><Relationship Id="rId248" Type="http://schemas.openxmlformats.org/officeDocument/2006/relationships/oleObject" Target="../embeddings/oleObject_3_247.bin" /><Relationship Id="rId249" Type="http://schemas.openxmlformats.org/officeDocument/2006/relationships/oleObject" Target="../embeddings/oleObject_3_248.bin" /><Relationship Id="rId250" Type="http://schemas.openxmlformats.org/officeDocument/2006/relationships/oleObject" Target="../embeddings/oleObject_3_249.bin" /><Relationship Id="rId251" Type="http://schemas.openxmlformats.org/officeDocument/2006/relationships/oleObject" Target="../embeddings/oleObject_3_250.bin" /><Relationship Id="rId252" Type="http://schemas.openxmlformats.org/officeDocument/2006/relationships/oleObject" Target="../embeddings/oleObject_3_251.bin" /><Relationship Id="rId253" Type="http://schemas.openxmlformats.org/officeDocument/2006/relationships/oleObject" Target="../embeddings/oleObject_3_252.bin" /><Relationship Id="rId254" Type="http://schemas.openxmlformats.org/officeDocument/2006/relationships/oleObject" Target="../embeddings/oleObject_3_253.bin" /><Relationship Id="rId255" Type="http://schemas.openxmlformats.org/officeDocument/2006/relationships/oleObject" Target="../embeddings/oleObject_3_254.bin" /><Relationship Id="rId256" Type="http://schemas.openxmlformats.org/officeDocument/2006/relationships/oleObject" Target="../embeddings/oleObject_3_255.bin" /><Relationship Id="rId257" Type="http://schemas.openxmlformats.org/officeDocument/2006/relationships/oleObject" Target="../embeddings/oleObject_3_256.bin" /><Relationship Id="rId258" Type="http://schemas.openxmlformats.org/officeDocument/2006/relationships/oleObject" Target="../embeddings/oleObject_3_257.bin" /><Relationship Id="rId259" Type="http://schemas.openxmlformats.org/officeDocument/2006/relationships/oleObject" Target="../embeddings/oleObject_3_258.bin" /><Relationship Id="rId260" Type="http://schemas.openxmlformats.org/officeDocument/2006/relationships/oleObject" Target="../embeddings/oleObject_3_259.bin" /><Relationship Id="rId261" Type="http://schemas.openxmlformats.org/officeDocument/2006/relationships/oleObject" Target="../embeddings/oleObject_3_260.bin" /><Relationship Id="rId262" Type="http://schemas.openxmlformats.org/officeDocument/2006/relationships/oleObject" Target="../embeddings/oleObject_3_261.bin" /><Relationship Id="rId263" Type="http://schemas.openxmlformats.org/officeDocument/2006/relationships/oleObject" Target="../embeddings/oleObject_3_262.bin" /><Relationship Id="rId264" Type="http://schemas.openxmlformats.org/officeDocument/2006/relationships/oleObject" Target="../embeddings/oleObject_3_263.bin" /><Relationship Id="rId265" Type="http://schemas.openxmlformats.org/officeDocument/2006/relationships/oleObject" Target="../embeddings/oleObject_3_264.bin" /><Relationship Id="rId266" Type="http://schemas.openxmlformats.org/officeDocument/2006/relationships/oleObject" Target="../embeddings/oleObject_3_265.bin" /><Relationship Id="rId267" Type="http://schemas.openxmlformats.org/officeDocument/2006/relationships/oleObject" Target="../embeddings/oleObject_3_266.bin" /><Relationship Id="rId268" Type="http://schemas.openxmlformats.org/officeDocument/2006/relationships/oleObject" Target="../embeddings/oleObject_3_267.bin" /><Relationship Id="rId269" Type="http://schemas.openxmlformats.org/officeDocument/2006/relationships/oleObject" Target="../embeddings/oleObject_3_268.bin" /><Relationship Id="rId270" Type="http://schemas.openxmlformats.org/officeDocument/2006/relationships/oleObject" Target="../embeddings/oleObject_3_269.bin" /><Relationship Id="rId271" Type="http://schemas.openxmlformats.org/officeDocument/2006/relationships/oleObject" Target="../embeddings/oleObject_3_270.bin" /><Relationship Id="rId272" Type="http://schemas.openxmlformats.org/officeDocument/2006/relationships/oleObject" Target="../embeddings/oleObject_3_271.bin" /><Relationship Id="rId273" Type="http://schemas.openxmlformats.org/officeDocument/2006/relationships/oleObject" Target="../embeddings/oleObject_3_272.bin" /><Relationship Id="rId274" Type="http://schemas.openxmlformats.org/officeDocument/2006/relationships/oleObject" Target="../embeddings/oleObject_3_273.bin" /><Relationship Id="rId275" Type="http://schemas.openxmlformats.org/officeDocument/2006/relationships/oleObject" Target="../embeddings/oleObject_3_274.bin" /><Relationship Id="rId276" Type="http://schemas.openxmlformats.org/officeDocument/2006/relationships/oleObject" Target="../embeddings/oleObject_3_275.bin" /><Relationship Id="rId277" Type="http://schemas.openxmlformats.org/officeDocument/2006/relationships/vmlDrawing" Target="../drawings/vmlDrawing1.vml" /><Relationship Id="rId27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tabSelected="1" workbookViewId="0" topLeftCell="A1">
      <selection activeCell="B10" sqref="B10"/>
    </sheetView>
  </sheetViews>
  <sheetFormatPr defaultColWidth="9.00390625" defaultRowHeight="12.75"/>
  <cols>
    <col min="1" max="1" width="34.75390625" style="24" bestFit="1" customWidth="1"/>
    <col min="2" max="4" width="30.375" style="24" customWidth="1"/>
    <col min="5" max="5" width="27.875" style="24" customWidth="1"/>
    <col min="6" max="16384" width="9.125" style="24" customWidth="1"/>
  </cols>
  <sheetData>
    <row r="1" spans="1:5" ht="18">
      <c r="A1" s="79"/>
      <c r="B1" s="19" t="s">
        <v>103</v>
      </c>
      <c r="C1" s="19"/>
      <c r="D1" s="19"/>
      <c r="E1" s="80"/>
    </row>
    <row r="2" spans="1:5" ht="18">
      <c r="A2" s="81"/>
      <c r="B2" s="20" t="s">
        <v>104</v>
      </c>
      <c r="C2" s="20"/>
      <c r="D2" s="20"/>
      <c r="E2" s="82"/>
    </row>
    <row r="3" spans="1:5" ht="18">
      <c r="A3" s="83"/>
      <c r="B3" s="21" t="s">
        <v>105</v>
      </c>
      <c r="C3" s="21"/>
      <c r="D3" s="21"/>
      <c r="E3" s="84"/>
    </row>
    <row r="4" spans="1:2" ht="15.75" customHeight="1">
      <c r="A4" s="22" t="s">
        <v>94</v>
      </c>
      <c r="B4" s="85" t="s">
        <v>95</v>
      </c>
    </row>
    <row r="5" spans="1:2" ht="15.75" customHeight="1">
      <c r="A5" s="22" t="s">
        <v>96</v>
      </c>
      <c r="B5" s="86" t="s">
        <v>97</v>
      </c>
    </row>
    <row r="6" spans="1:2" ht="15.75" customHeight="1">
      <c r="A6" s="22" t="s">
        <v>98</v>
      </c>
      <c r="B6" s="86" t="s">
        <v>142</v>
      </c>
    </row>
    <row r="7" spans="1:5" ht="15.75" customHeight="1">
      <c r="A7" s="22"/>
      <c r="B7" s="114" t="s">
        <v>106</v>
      </c>
      <c r="C7" s="116" t="s">
        <v>107</v>
      </c>
      <c r="D7" s="117"/>
      <c r="E7" s="118" t="s">
        <v>108</v>
      </c>
    </row>
    <row r="8" spans="1:5" ht="94.5" customHeight="1">
      <c r="A8" s="87"/>
      <c r="B8" s="115"/>
      <c r="C8" s="23" t="s">
        <v>109</v>
      </c>
      <c r="D8" s="23" t="s">
        <v>110</v>
      </c>
      <c r="E8" s="115"/>
    </row>
    <row r="9" spans="1:5" ht="12.75" customHeight="1">
      <c r="A9" s="87" t="s">
        <v>111</v>
      </c>
      <c r="B9" s="44">
        <v>82528</v>
      </c>
      <c r="C9" s="44">
        <v>82528</v>
      </c>
      <c r="D9" s="44">
        <v>0</v>
      </c>
      <c r="E9" s="44">
        <v>3296</v>
      </c>
    </row>
    <row r="10" ht="118.5" customHeight="1">
      <c r="A10" s="88" t="s">
        <v>112</v>
      </c>
    </row>
    <row r="11" ht="114.75" customHeight="1">
      <c r="A11" s="89" t="s">
        <v>113</v>
      </c>
    </row>
    <row r="12" ht="12.75" customHeight="1"/>
    <row r="13" ht="118.5" customHeight="1"/>
    <row r="14" ht="114.75" customHeight="1"/>
  </sheetData>
  <mergeCells count="3">
    <mergeCell ref="B7:B8"/>
    <mergeCell ref="C7:D7"/>
    <mergeCell ref="E7: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workbookViewId="0" topLeftCell="A1">
      <selection activeCell="B16" sqref="B16"/>
    </sheetView>
  </sheetViews>
  <sheetFormatPr defaultColWidth="9.00390625" defaultRowHeight="12.75"/>
  <cols>
    <col min="1" max="1" width="35.25390625" style="24" customWidth="1"/>
    <col min="2" max="2" width="25.00390625" style="24" customWidth="1"/>
    <col min="3" max="4" width="29.00390625" style="24" customWidth="1"/>
    <col min="5" max="16384" width="9.125" style="24" customWidth="1"/>
  </cols>
  <sheetData>
    <row r="1" spans="1:5" ht="18.75" customHeight="1">
      <c r="A1" s="79"/>
      <c r="B1" s="12" t="s">
        <v>92</v>
      </c>
      <c r="C1" s="13"/>
      <c r="D1" s="14"/>
      <c r="E1" s="15"/>
    </row>
    <row r="2" spans="1:5" ht="18">
      <c r="A2" s="83"/>
      <c r="B2" s="16" t="s">
        <v>93</v>
      </c>
      <c r="C2" s="90"/>
      <c r="D2" s="84"/>
      <c r="E2" s="25"/>
    </row>
    <row r="3" spans="1:2" ht="15.75" customHeight="1">
      <c r="A3" s="17" t="s">
        <v>94</v>
      </c>
      <c r="B3" s="91" t="s">
        <v>95</v>
      </c>
    </row>
    <row r="4" spans="1:2" ht="15.75" customHeight="1">
      <c r="A4" s="17" t="s">
        <v>96</v>
      </c>
      <c r="B4" s="92" t="s">
        <v>97</v>
      </c>
    </row>
    <row r="5" spans="1:2" ht="15.75" customHeight="1">
      <c r="A5" s="17" t="s">
        <v>98</v>
      </c>
      <c r="B5" s="93" t="s">
        <v>142</v>
      </c>
    </row>
    <row r="6" spans="1:4" ht="41.25" customHeight="1">
      <c r="A6" s="18"/>
      <c r="B6" s="94" t="s">
        <v>99</v>
      </c>
      <c r="C6" s="94" t="s">
        <v>100</v>
      </c>
      <c r="D6" s="94" t="s">
        <v>101</v>
      </c>
    </row>
    <row r="7" spans="1:4" ht="12.75" customHeight="1">
      <c r="A7" s="44" t="s">
        <v>102</v>
      </c>
      <c r="B7" s="44">
        <v>1045.68</v>
      </c>
      <c r="C7" s="95">
        <v>838.16</v>
      </c>
      <c r="D7" s="25">
        <v>0.07213083431734468</v>
      </c>
    </row>
    <row r="8" ht="15.75" customHeight="1"/>
    <row r="9" ht="41.25" customHeight="1"/>
    <row r="10" ht="12.7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7"/>
  <sheetViews>
    <sheetView workbookViewId="0" topLeftCell="A1">
      <selection activeCell="J34" sqref="J34"/>
    </sheetView>
  </sheetViews>
  <sheetFormatPr defaultColWidth="9.00390625" defaultRowHeight="12.75"/>
  <cols>
    <col min="1" max="1" width="6.625" style="24" customWidth="1"/>
    <col min="2" max="2" width="8.125" style="24" customWidth="1"/>
    <col min="3" max="3" width="9.125" style="24" customWidth="1"/>
    <col min="4" max="4" width="24.00390625" style="24" customWidth="1"/>
    <col min="5" max="5" width="12.00390625" style="24" customWidth="1"/>
    <col min="6" max="7" width="8.75390625" style="26" customWidth="1"/>
    <col min="8" max="8" width="8.625" style="26" customWidth="1"/>
    <col min="9" max="9" width="8.375" style="26" customWidth="1"/>
    <col min="10" max="11" width="8.75390625" style="26" customWidth="1"/>
    <col min="12" max="12" width="8.625" style="26" customWidth="1"/>
    <col min="13" max="13" width="8.375" style="26" customWidth="1"/>
    <col min="14" max="14" width="10.75390625" style="24" customWidth="1"/>
    <col min="15" max="15" width="10.00390625" style="24" customWidth="1"/>
    <col min="16" max="16" width="11.625" style="24" customWidth="1"/>
    <col min="17" max="17" width="11.25390625" style="24" customWidth="1"/>
    <col min="18" max="16384" width="9.125" style="24" customWidth="1"/>
  </cols>
  <sheetData>
    <row r="1" spans="1:13" ht="12.75">
      <c r="A1" s="128" t="s">
        <v>138</v>
      </c>
      <c r="B1" s="129"/>
      <c r="C1" s="129"/>
      <c r="D1" s="129"/>
      <c r="E1" s="129"/>
      <c r="F1" s="129"/>
      <c r="G1" s="129"/>
      <c r="H1" s="129"/>
      <c r="I1" s="129"/>
      <c r="J1" s="129"/>
      <c r="K1" s="129"/>
      <c r="L1" s="129"/>
      <c r="M1" s="129"/>
    </row>
    <row r="2" spans="1:13" ht="12.75">
      <c r="A2" s="129"/>
      <c r="B2" s="129"/>
      <c r="C2" s="129"/>
      <c r="D2" s="129"/>
      <c r="E2" s="129"/>
      <c r="F2" s="129"/>
      <c r="G2" s="129"/>
      <c r="H2" s="129"/>
      <c r="I2" s="129"/>
      <c r="J2" s="129"/>
      <c r="K2" s="129"/>
      <c r="L2" s="129"/>
      <c r="M2" s="129"/>
    </row>
    <row r="3" spans="1:13" ht="30" customHeight="1">
      <c r="A3" s="129"/>
      <c r="B3" s="129"/>
      <c r="C3" s="129"/>
      <c r="D3" s="129"/>
      <c r="E3" s="129"/>
      <c r="F3" s="129"/>
      <c r="G3" s="129"/>
      <c r="H3" s="129"/>
      <c r="I3" s="129"/>
      <c r="J3" s="129"/>
      <c r="K3" s="129"/>
      <c r="L3" s="129"/>
      <c r="M3" s="129"/>
    </row>
    <row r="4" ht="13.5" thickBot="1"/>
    <row r="5" spans="1:13" ht="12.75">
      <c r="A5" s="134" t="s">
        <v>95</v>
      </c>
      <c r="B5" s="135"/>
      <c r="C5" s="135"/>
      <c r="D5" s="135"/>
      <c r="E5" s="135"/>
      <c r="F5" s="135"/>
      <c r="G5" s="135"/>
      <c r="H5" s="135"/>
      <c r="I5" s="135"/>
      <c r="J5" s="135"/>
      <c r="K5" s="135"/>
      <c r="L5" s="135"/>
      <c r="M5" s="136"/>
    </row>
    <row r="6" spans="1:13" ht="13.5" thickBot="1">
      <c r="A6" s="137" t="s">
        <v>139</v>
      </c>
      <c r="B6" s="138"/>
      <c r="C6" s="138"/>
      <c r="D6" s="138"/>
      <c r="E6" s="138"/>
      <c r="F6" s="138"/>
      <c r="G6" s="138"/>
      <c r="H6" s="138"/>
      <c r="I6" s="138"/>
      <c r="J6" s="138"/>
      <c r="K6" s="138"/>
      <c r="L6" s="138"/>
      <c r="M6" s="139"/>
    </row>
    <row r="7" ht="13.5" thickBot="1">
      <c r="B7" s="25"/>
    </row>
    <row r="8" spans="1:13" s="27" customFormat="1" ht="54" customHeight="1">
      <c r="A8" s="140"/>
      <c r="B8" s="142" t="s">
        <v>114</v>
      </c>
      <c r="C8" s="143"/>
      <c r="D8" s="144"/>
      <c r="E8" s="148" t="s">
        <v>115</v>
      </c>
      <c r="F8" s="150" t="s">
        <v>116</v>
      </c>
      <c r="G8" s="151"/>
      <c r="H8" s="151"/>
      <c r="I8" s="152"/>
      <c r="J8" s="153" t="s">
        <v>117</v>
      </c>
      <c r="K8" s="154"/>
      <c r="L8" s="154"/>
      <c r="M8" s="155"/>
    </row>
    <row r="9" spans="1:13" s="30" customFormat="1" ht="12.75">
      <c r="A9" s="141"/>
      <c r="B9" s="145"/>
      <c r="C9" s="146"/>
      <c r="D9" s="147"/>
      <c r="E9" s="149"/>
      <c r="F9" s="28" t="s">
        <v>118</v>
      </c>
      <c r="G9" s="28" t="s">
        <v>119</v>
      </c>
      <c r="H9" s="28" t="s">
        <v>120</v>
      </c>
      <c r="I9" s="29" t="s">
        <v>121</v>
      </c>
      <c r="J9" s="28" t="s">
        <v>118</v>
      </c>
      <c r="K9" s="28" t="s">
        <v>119</v>
      </c>
      <c r="L9" s="28" t="s">
        <v>120</v>
      </c>
      <c r="M9" s="29" t="s">
        <v>121</v>
      </c>
    </row>
    <row r="10" spans="1:13" ht="13.5" thickBot="1">
      <c r="A10" s="31">
        <v>1</v>
      </c>
      <c r="B10" s="32" t="s">
        <v>122</v>
      </c>
      <c r="C10" s="33"/>
      <c r="D10" s="33"/>
      <c r="E10" s="33"/>
      <c r="F10" s="34"/>
      <c r="G10" s="34"/>
      <c r="H10" s="34"/>
      <c r="I10" s="35"/>
      <c r="J10" s="34"/>
      <c r="K10" s="34"/>
      <c r="L10" s="34"/>
      <c r="M10" s="35"/>
    </row>
    <row r="11" spans="1:17" ht="13.5" thickBot="1">
      <c r="A11" s="36">
        <v>2</v>
      </c>
      <c r="B11" s="132" t="s">
        <v>123</v>
      </c>
      <c r="C11" s="133"/>
      <c r="D11" s="133"/>
      <c r="E11" s="133"/>
      <c r="F11" s="133"/>
      <c r="G11" s="133"/>
      <c r="H11" s="133"/>
      <c r="I11" s="133"/>
      <c r="J11" s="131"/>
      <c r="K11" s="131"/>
      <c r="L11" s="131"/>
      <c r="M11" s="156"/>
      <c r="O11" s="26"/>
      <c r="P11" s="26"/>
      <c r="Q11" s="26"/>
    </row>
    <row r="12" spans="1:17" ht="12.75">
      <c r="A12" s="37"/>
      <c r="B12" s="25" t="s">
        <v>124</v>
      </c>
      <c r="C12" s="25"/>
      <c r="D12" s="38"/>
      <c r="E12" s="38" t="s">
        <v>125</v>
      </c>
      <c r="F12" s="39">
        <v>1.45</v>
      </c>
      <c r="G12" s="39">
        <v>1.49</v>
      </c>
      <c r="H12" s="39">
        <v>1.77</v>
      </c>
      <c r="I12" s="40">
        <v>2.05</v>
      </c>
      <c r="J12" s="41">
        <f>'[1]Лист1'!$B$11+MAX('[1]КБЭ'!F12-'[1]Лист1'!$D$11,0)</f>
        <v>1.93168</v>
      </c>
      <c r="K12" s="42">
        <f>'[1]Лист1'!$B$11+MAX('[1]КБЭ'!G12-'[1]Лист1'!$D$11,0)</f>
        <v>1.97168</v>
      </c>
      <c r="L12" s="42">
        <f>'[1]Лист1'!$B$11+MAX('[1]КБЭ'!H12-'[1]Лист1'!$D$11,0)</f>
        <v>2.2516800000000003</v>
      </c>
      <c r="M12" s="43">
        <f>'[1]Лист1'!$B$11+MAX('[1]КБЭ'!I12-'[1]Лист1'!$D$11,0)</f>
        <v>2.5316799999999997</v>
      </c>
      <c r="N12" s="26"/>
      <c r="O12" s="26"/>
      <c r="P12" s="26"/>
      <c r="Q12" s="26"/>
    </row>
    <row r="13" spans="1:17" ht="12.75">
      <c r="A13" s="37"/>
      <c r="B13" s="126" t="s">
        <v>126</v>
      </c>
      <c r="C13" s="127"/>
      <c r="D13" s="127"/>
      <c r="E13" s="127"/>
      <c r="F13" s="127"/>
      <c r="G13" s="127"/>
      <c r="H13" s="127"/>
      <c r="I13" s="127"/>
      <c r="J13" s="31"/>
      <c r="K13" s="44"/>
      <c r="L13" s="44"/>
      <c r="M13" s="45"/>
      <c r="N13" s="26"/>
      <c r="O13" s="26"/>
      <c r="P13" s="26"/>
      <c r="Q13" s="26"/>
    </row>
    <row r="14" spans="1:17" ht="12.75">
      <c r="A14" s="37"/>
      <c r="B14" s="25"/>
      <c r="C14" s="46" t="s">
        <v>127</v>
      </c>
      <c r="D14" s="47"/>
      <c r="E14" s="38" t="s">
        <v>125</v>
      </c>
      <c r="F14" s="48">
        <v>0.74</v>
      </c>
      <c r="G14" s="48">
        <v>0.79</v>
      </c>
      <c r="H14" s="48">
        <v>0.86</v>
      </c>
      <c r="I14" s="49">
        <v>0.97</v>
      </c>
      <c r="J14" s="50">
        <f>'[1]Лист1'!$C$11+MAX('[1]КБЭ'!F12-'[1]Лист1'!$D$11,0)</f>
        <v>1.72416</v>
      </c>
      <c r="K14" s="50">
        <f>'[1]Лист1'!$C$11+MAX('[1]КБЭ'!G12-'[1]Лист1'!$D$11,0)</f>
        <v>1.76416</v>
      </c>
      <c r="L14" s="50">
        <f>'[1]Лист1'!$C$11+MAX('[1]КБЭ'!H12-'[1]Лист1'!$D$11,0)</f>
        <v>2.0441599999999998</v>
      </c>
      <c r="M14" s="50">
        <f>'[1]Лист1'!$C$11+MAX('[1]КБЭ'!I12-'[1]Лист1'!$D$11,0)</f>
        <v>2.32416</v>
      </c>
      <c r="N14" s="26"/>
      <c r="O14" s="26"/>
      <c r="P14" s="26"/>
      <c r="Q14" s="26"/>
    </row>
    <row r="15" spans="1:17" ht="38.25" customHeight="1">
      <c r="A15" s="37"/>
      <c r="B15" s="25"/>
      <c r="C15" s="51" t="s">
        <v>128</v>
      </c>
      <c r="D15" s="52"/>
      <c r="E15" s="52" t="s">
        <v>129</v>
      </c>
      <c r="F15" s="53">
        <v>336</v>
      </c>
      <c r="G15" s="53">
        <v>374</v>
      </c>
      <c r="H15" s="53">
        <v>502</v>
      </c>
      <c r="I15" s="54">
        <v>624</v>
      </c>
      <c r="J15" s="123" t="s">
        <v>130</v>
      </c>
      <c r="K15" s="124"/>
      <c r="L15" s="124"/>
      <c r="M15" s="125"/>
      <c r="N15" s="26"/>
      <c r="O15" s="26"/>
      <c r="P15" s="26"/>
      <c r="Q15" s="26"/>
    </row>
    <row r="16" spans="1:17" ht="12.75">
      <c r="A16" s="37"/>
      <c r="B16" s="126" t="s">
        <v>131</v>
      </c>
      <c r="C16" s="127"/>
      <c r="D16" s="127"/>
      <c r="E16" s="127"/>
      <c r="F16" s="127"/>
      <c r="G16" s="127"/>
      <c r="H16" s="127"/>
      <c r="I16" s="127"/>
      <c r="J16" s="31"/>
      <c r="K16" s="44"/>
      <c r="L16" s="44"/>
      <c r="M16" s="45"/>
      <c r="N16" s="26"/>
      <c r="O16" s="26"/>
      <c r="P16" s="26"/>
      <c r="Q16" s="26"/>
    </row>
    <row r="17" spans="1:17" ht="12.75">
      <c r="A17" s="37"/>
      <c r="B17" s="38"/>
      <c r="C17" s="46" t="s">
        <v>132</v>
      </c>
      <c r="D17" s="47"/>
      <c r="E17" s="44" t="s">
        <v>125</v>
      </c>
      <c r="F17" s="48">
        <v>1.11</v>
      </c>
      <c r="G17" s="48">
        <v>1.16</v>
      </c>
      <c r="H17" s="48">
        <v>1.43</v>
      </c>
      <c r="I17" s="49">
        <v>1.71</v>
      </c>
      <c r="J17" s="50">
        <f>'[1]Лист1'!$B$12+MAX('[1]КБЭ'!F17-'[1]Лист1'!$D$11,0)</f>
        <v>1.42392</v>
      </c>
      <c r="K17" s="50">
        <f>'[1]Лист1'!$B$12+MAX('[1]КБЭ'!G17-'[1]Лист1'!$D$11,0)</f>
        <v>1.47392</v>
      </c>
      <c r="L17" s="50">
        <f>'[1]Лист1'!$B$12+MAX('[1]КБЭ'!H17-'[1]Лист1'!$D$11,0)</f>
        <v>1.74392</v>
      </c>
      <c r="M17" s="50">
        <f>'[1]Лист1'!$B$12+MAX('[1]КБЭ'!I17-'[1]Лист1'!$D$11,0)</f>
        <v>2.02392</v>
      </c>
      <c r="N17" s="26"/>
      <c r="O17" s="26"/>
      <c r="P17" s="26"/>
      <c r="Q17" s="26"/>
    </row>
    <row r="18" spans="1:17" ht="12.75">
      <c r="A18" s="37"/>
      <c r="B18" s="38"/>
      <c r="C18" s="46" t="s">
        <v>133</v>
      </c>
      <c r="D18" s="47"/>
      <c r="E18" s="44" t="s">
        <v>125</v>
      </c>
      <c r="F18" s="48">
        <v>1.45</v>
      </c>
      <c r="G18" s="48">
        <v>1.49</v>
      </c>
      <c r="H18" s="48">
        <v>1.77</v>
      </c>
      <c r="I18" s="49">
        <v>2.05</v>
      </c>
      <c r="J18" s="50">
        <f>'[1]Лист1'!$B$13+MAX('[1]КБЭ'!F18-'[1]Лист1'!$D$11,0)</f>
        <v>1.97545</v>
      </c>
      <c r="K18" s="50">
        <f>'[1]Лист1'!$B$13+MAX('[1]КБЭ'!G18-'[1]Лист1'!$D$11,0)</f>
        <v>2.01545</v>
      </c>
      <c r="L18" s="50">
        <f>'[1]Лист1'!$B$13+MAX('[1]КБЭ'!H18-'[1]Лист1'!$D$11,0)</f>
        <v>2.2954499999999998</v>
      </c>
      <c r="M18" s="50">
        <f>'[1]Лист1'!$B$13+MAX('[1]КБЭ'!I18-'[1]Лист1'!$D$11,0)</f>
        <v>2.57545</v>
      </c>
      <c r="N18" s="26"/>
      <c r="O18" s="26"/>
      <c r="P18" s="26"/>
      <c r="Q18" s="26"/>
    </row>
    <row r="19" spans="1:17" ht="13.5" thickBot="1">
      <c r="A19" s="57"/>
      <c r="B19" s="38"/>
      <c r="C19" s="51" t="s">
        <v>134</v>
      </c>
      <c r="D19" s="52"/>
      <c r="E19" s="58" t="s">
        <v>125</v>
      </c>
      <c r="F19" s="34">
        <v>1.79</v>
      </c>
      <c r="G19" s="34">
        <v>1.83</v>
      </c>
      <c r="H19" s="34">
        <v>2.1</v>
      </c>
      <c r="I19" s="59">
        <v>2.39</v>
      </c>
      <c r="J19" s="60">
        <f>'[1]Лист1'!$B$14+MAX('[1]КБЭ'!F19-'[1]Лист1'!$D$11,0)</f>
        <v>2.39515</v>
      </c>
      <c r="K19" s="60">
        <f>'[1]Лист1'!$B$14+MAX('[1]КБЭ'!G19-'[1]Лист1'!$D$11,0)</f>
        <v>2.43515</v>
      </c>
      <c r="L19" s="60">
        <f>'[1]Лист1'!$B$14+MAX('[1]КБЭ'!H19-'[1]Лист1'!$D$11,0)</f>
        <v>2.70515</v>
      </c>
      <c r="M19" s="60">
        <f>'[1]Лист1'!$B$14+MAX('[1]КБЭ'!I19-'[1]Лист1'!$D$11,0)</f>
        <v>2.99515</v>
      </c>
      <c r="N19" s="26"/>
      <c r="O19" s="26"/>
      <c r="P19" s="26"/>
      <c r="Q19" s="26"/>
    </row>
    <row r="20" spans="1:13" ht="12.75" customHeight="1" thickBot="1">
      <c r="A20" s="63" t="s">
        <v>26</v>
      </c>
      <c r="B20" s="132" t="s">
        <v>135</v>
      </c>
      <c r="C20" s="133"/>
      <c r="D20" s="133"/>
      <c r="E20" s="133"/>
      <c r="F20" s="133"/>
      <c r="G20" s="133"/>
      <c r="H20" s="133"/>
      <c r="I20" s="133"/>
      <c r="J20" s="121"/>
      <c r="K20" s="121"/>
      <c r="L20" s="121"/>
      <c r="M20" s="122"/>
    </row>
    <row r="21" spans="1:13" ht="12.75">
      <c r="A21" s="37"/>
      <c r="B21" s="25" t="s">
        <v>124</v>
      </c>
      <c r="C21" s="25"/>
      <c r="D21" s="38"/>
      <c r="E21" s="38"/>
      <c r="F21" s="39">
        <v>1.45</v>
      </c>
      <c r="G21" s="39">
        <v>1.49</v>
      </c>
      <c r="H21" s="39">
        <v>1.77</v>
      </c>
      <c r="I21" s="40">
        <v>2.05</v>
      </c>
      <c r="J21" s="41">
        <f>'[1]Лист1'!$B$11+MAX('[1]КБЭ'!F21-'[1]Лист1'!$D$11,0)</f>
        <v>1.93168</v>
      </c>
      <c r="K21" s="42">
        <f>'[1]Лист1'!$B$11+MAX('[1]КБЭ'!G21-'[1]Лист1'!$D$11,0)</f>
        <v>1.97168</v>
      </c>
      <c r="L21" s="42">
        <f>'[1]Лист1'!$B$11+MAX('[1]КБЭ'!H21-'[1]Лист1'!$D$11,0)</f>
        <v>2.2516800000000003</v>
      </c>
      <c r="M21" s="43">
        <f>'[1]Лист1'!$B$11+MAX('[1]КБЭ'!I21-'[1]Лист1'!$D$11,0)</f>
        <v>2.5316799999999997</v>
      </c>
    </row>
    <row r="22" spans="1:13" ht="12.75">
      <c r="A22" s="37"/>
      <c r="B22" s="126" t="s">
        <v>126</v>
      </c>
      <c r="C22" s="127"/>
      <c r="D22" s="127"/>
      <c r="E22" s="127"/>
      <c r="F22" s="127"/>
      <c r="G22" s="127"/>
      <c r="H22" s="127"/>
      <c r="I22" s="127"/>
      <c r="J22" s="31"/>
      <c r="K22" s="44"/>
      <c r="L22" s="44"/>
      <c r="M22" s="45"/>
    </row>
    <row r="23" spans="1:13" ht="12.75">
      <c r="A23" s="37"/>
      <c r="B23" s="25"/>
      <c r="C23" s="46" t="s">
        <v>127</v>
      </c>
      <c r="D23" s="47"/>
      <c r="E23" s="47"/>
      <c r="F23" s="48">
        <v>0.74</v>
      </c>
      <c r="G23" s="48">
        <v>0.79</v>
      </c>
      <c r="H23" s="48">
        <v>0.86</v>
      </c>
      <c r="I23" s="49">
        <v>0.97</v>
      </c>
      <c r="J23" s="50">
        <f>'[1]Лист1'!$C$11+MAX('[1]КБЭ'!F21-'[1]Лист1'!$D$11,0)</f>
        <v>1.72416</v>
      </c>
      <c r="K23" s="55">
        <f>'[1]Лист1'!$C$11+MAX('[1]КБЭ'!G21-'[1]Лист1'!$D$11,0)</f>
        <v>1.76416</v>
      </c>
      <c r="L23" s="55">
        <f>'[1]Лист1'!$C$11+MAX('[1]КБЭ'!H21-'[1]Лист1'!$D$11,0)</f>
        <v>2.0441599999999998</v>
      </c>
      <c r="M23" s="56">
        <f>'[1]Лист1'!$C$11+MAX('[1]КБЭ'!I21-'[1]Лист1'!$D$11,0)</f>
        <v>2.32416</v>
      </c>
    </row>
    <row r="24" spans="1:13" ht="37.5" customHeight="1">
      <c r="A24" s="37"/>
      <c r="B24" s="25"/>
      <c r="C24" s="51" t="s">
        <v>128</v>
      </c>
      <c r="D24" s="52"/>
      <c r="E24" s="52"/>
      <c r="F24" s="53">
        <v>336</v>
      </c>
      <c r="G24" s="53">
        <v>374</v>
      </c>
      <c r="H24" s="53">
        <v>502</v>
      </c>
      <c r="I24" s="54">
        <v>624</v>
      </c>
      <c r="J24" s="123" t="s">
        <v>130</v>
      </c>
      <c r="K24" s="124"/>
      <c r="L24" s="124"/>
      <c r="M24" s="125"/>
    </row>
    <row r="25" spans="1:13" ht="12.75">
      <c r="A25" s="37"/>
      <c r="B25" s="126" t="s">
        <v>131</v>
      </c>
      <c r="C25" s="127"/>
      <c r="D25" s="127"/>
      <c r="E25" s="127"/>
      <c r="F25" s="127"/>
      <c r="G25" s="127"/>
      <c r="H25" s="127"/>
      <c r="I25" s="127"/>
      <c r="J25" s="31"/>
      <c r="K25" s="44"/>
      <c r="L25" s="44"/>
      <c r="M25" s="45"/>
    </row>
    <row r="26" spans="1:13" ht="12.75">
      <c r="A26" s="37"/>
      <c r="B26" s="38"/>
      <c r="C26" s="46" t="s">
        <v>132</v>
      </c>
      <c r="D26" s="47"/>
      <c r="E26" s="47"/>
      <c r="F26" s="48">
        <v>1.11</v>
      </c>
      <c r="G26" s="48">
        <v>1.16</v>
      </c>
      <c r="H26" s="48">
        <v>1.43</v>
      </c>
      <c r="I26" s="49">
        <v>1.71</v>
      </c>
      <c r="J26" s="50">
        <f>'[1]Лист1'!$B$12+MAX('[1]КБЭ'!F26-'[1]Лист1'!$D$11,0)</f>
        <v>1.42392</v>
      </c>
      <c r="K26" s="55">
        <f>'[1]Лист1'!$B$12+MAX('[1]КБЭ'!G26-'[1]Лист1'!$D$11,0)</f>
        <v>1.47392</v>
      </c>
      <c r="L26" s="55">
        <f>'[1]Лист1'!$B$12+MAX('[1]КБЭ'!H26-'[1]Лист1'!$D$11,0)</f>
        <v>1.74392</v>
      </c>
      <c r="M26" s="56">
        <f>'[1]Лист1'!$B$12+MAX('[1]КБЭ'!I26-'[1]Лист1'!$D$11,0)</f>
        <v>2.02392</v>
      </c>
    </row>
    <row r="27" spans="1:13" ht="12.75">
      <c r="A27" s="37"/>
      <c r="B27" s="38"/>
      <c r="C27" s="46" t="s">
        <v>133</v>
      </c>
      <c r="D27" s="47"/>
      <c r="E27" s="47"/>
      <c r="F27" s="48">
        <v>1.45</v>
      </c>
      <c r="G27" s="48">
        <v>1.49</v>
      </c>
      <c r="H27" s="48">
        <v>1.77</v>
      </c>
      <c r="I27" s="49">
        <v>2.05</v>
      </c>
      <c r="J27" s="50">
        <f>'[1]Лист1'!$B$13+MAX('[1]КБЭ'!F27-'[1]Лист1'!$D$11,0)</f>
        <v>1.97545</v>
      </c>
      <c r="K27" s="55">
        <f>'[1]Лист1'!$B$13+MAX('[1]КБЭ'!G27-'[1]Лист1'!$D$11,0)</f>
        <v>2.01545</v>
      </c>
      <c r="L27" s="55">
        <f>'[1]Лист1'!$B$13+MAX('[1]КБЭ'!H27-'[1]Лист1'!$D$11,0)</f>
        <v>2.2954499999999998</v>
      </c>
      <c r="M27" s="56">
        <f>'[1]Лист1'!$B$13+MAX('[1]КБЭ'!I27-'[1]Лист1'!$D$11,0)</f>
        <v>2.57545</v>
      </c>
    </row>
    <row r="28" spans="1:13" ht="13.5" thickBot="1">
      <c r="A28" s="64"/>
      <c r="B28" s="65"/>
      <c r="C28" s="66" t="s">
        <v>134</v>
      </c>
      <c r="D28" s="67"/>
      <c r="E28" s="67"/>
      <c r="F28" s="34">
        <v>1.79</v>
      </c>
      <c r="G28" s="34">
        <v>1.83</v>
      </c>
      <c r="H28" s="34">
        <v>2.1</v>
      </c>
      <c r="I28" s="59">
        <v>2.39</v>
      </c>
      <c r="J28" s="60">
        <f>'[1]Лист1'!$B$14+MAX('[1]КБЭ'!F28-'[1]Лист1'!$D$11,0)</f>
        <v>2.39515</v>
      </c>
      <c r="K28" s="61">
        <f>'[1]Лист1'!$B$14+MAX('[1]КБЭ'!G28-'[1]Лист1'!$D$11,0)</f>
        <v>2.43515</v>
      </c>
      <c r="L28" s="61">
        <f>'[1]Лист1'!$B$14+MAX('[1]КБЭ'!H28-'[1]Лист1'!$D$11,0)</f>
        <v>2.70515</v>
      </c>
      <c r="M28" s="62">
        <f>'[1]Лист1'!$B$14+MAX('[1]КБЭ'!I28-'[1]Лист1'!$D$11,0)</f>
        <v>2.99515</v>
      </c>
    </row>
    <row r="29" spans="1:13" ht="12" customHeight="1" thickBot="1">
      <c r="A29" s="130" t="s">
        <v>136</v>
      </c>
      <c r="B29" s="131"/>
      <c r="C29" s="131"/>
      <c r="D29" s="131"/>
      <c r="E29" s="131"/>
      <c r="F29" s="131"/>
      <c r="G29" s="131"/>
      <c r="H29" s="131"/>
      <c r="I29" s="131"/>
      <c r="J29" s="121"/>
      <c r="K29" s="121"/>
      <c r="L29" s="121"/>
      <c r="M29" s="122"/>
    </row>
    <row r="30" spans="1:14" ht="13.5" thickBot="1">
      <c r="A30" s="68"/>
      <c r="B30" s="69" t="s">
        <v>124</v>
      </c>
      <c r="C30" s="70"/>
      <c r="D30" s="71"/>
      <c r="E30" s="71" t="s">
        <v>125</v>
      </c>
      <c r="F30" s="72"/>
      <c r="G30" s="72">
        <v>0.6538</v>
      </c>
      <c r="H30" s="72"/>
      <c r="I30" s="73"/>
      <c r="J30" s="74"/>
      <c r="K30" s="72">
        <f>'[1]Лист1'!$B$11+MAX('[1]КБЭ'!G30-'[1]Лист1'!$D$11,0)</f>
        <v>1.1354800000000003</v>
      </c>
      <c r="L30" s="72"/>
      <c r="M30" s="75"/>
      <c r="N30" s="26"/>
    </row>
    <row r="31" spans="1:13" ht="12.75" customHeight="1" thickBot="1">
      <c r="A31" s="119" t="s">
        <v>137</v>
      </c>
      <c r="B31" s="120"/>
      <c r="C31" s="120"/>
      <c r="D31" s="120"/>
      <c r="E31" s="120"/>
      <c r="F31" s="120"/>
      <c r="G31" s="120"/>
      <c r="H31" s="120"/>
      <c r="I31" s="120"/>
      <c r="J31" s="121"/>
      <c r="K31" s="121"/>
      <c r="L31" s="121"/>
      <c r="M31" s="122"/>
    </row>
    <row r="32" spans="1:13" ht="13.5" thickBot="1">
      <c r="A32" s="64"/>
      <c r="B32" s="76" t="s">
        <v>124</v>
      </c>
      <c r="C32" s="76"/>
      <c r="D32" s="65"/>
      <c r="E32" s="65" t="s">
        <v>125</v>
      </c>
      <c r="F32" s="77"/>
      <c r="G32" s="77">
        <v>0.6593</v>
      </c>
      <c r="H32" s="77"/>
      <c r="I32" s="78"/>
      <c r="J32" s="74"/>
      <c r="K32" s="72">
        <f>'[1]Лист1'!$B$11+MAX('[1]КБЭ'!G32-'[1]Лист1'!$D$11,0)</f>
        <v>1.1409800000000003</v>
      </c>
      <c r="L32" s="72"/>
      <c r="M32" s="75"/>
    </row>
    <row r="35" spans="1:13" ht="12.75">
      <c r="A35" s="105"/>
      <c r="B35" s="105"/>
      <c r="C35" s="105"/>
      <c r="D35" s="105"/>
      <c r="E35" s="105"/>
      <c r="F35" s="105"/>
      <c r="G35" s="105"/>
      <c r="H35" s="105"/>
      <c r="I35" s="105"/>
      <c r="J35" s="105"/>
      <c r="K35" s="105"/>
      <c r="L35" s="105"/>
      <c r="M35" s="105"/>
    </row>
    <row r="36" spans="1:13" ht="23.25">
      <c r="A36" s="107" t="s">
        <v>49</v>
      </c>
      <c r="B36" s="108"/>
      <c r="C36" s="9"/>
      <c r="D36" s="9"/>
      <c r="E36" s="9"/>
      <c r="F36" s="9"/>
      <c r="G36" s="24"/>
      <c r="H36" s="24"/>
      <c r="I36" s="24"/>
      <c r="J36" s="109" t="s">
        <v>50</v>
      </c>
      <c r="K36" s="24"/>
      <c r="L36" s="105"/>
      <c r="M36" s="105"/>
    </row>
    <row r="37" spans="1:13" ht="23.25">
      <c r="A37" s="110"/>
      <c r="B37" s="108"/>
      <c r="C37" s="9"/>
      <c r="D37" s="9"/>
      <c r="E37" s="9"/>
      <c r="F37" s="9"/>
      <c r="G37" s="24"/>
      <c r="H37" s="24"/>
      <c r="I37" s="24"/>
      <c r="J37" s="111"/>
      <c r="K37" s="24"/>
      <c r="L37" s="105"/>
      <c r="M37" s="105"/>
    </row>
    <row r="38" spans="1:13" ht="23.25">
      <c r="A38" s="110"/>
      <c r="B38" s="108"/>
      <c r="C38" s="9"/>
      <c r="D38" s="9"/>
      <c r="E38" s="9"/>
      <c r="F38" s="9"/>
      <c r="G38" s="24"/>
      <c r="H38" s="24"/>
      <c r="I38" s="24"/>
      <c r="J38" s="111"/>
      <c r="K38" s="24"/>
      <c r="L38" s="105"/>
      <c r="M38" s="105"/>
    </row>
    <row r="39" spans="1:11" ht="23.25">
      <c r="A39" s="107" t="s">
        <v>51</v>
      </c>
      <c r="B39" s="108"/>
      <c r="C39" s="9"/>
      <c r="D39" s="9"/>
      <c r="E39" s="9"/>
      <c r="F39" s="9"/>
      <c r="G39" s="24"/>
      <c r="H39" s="24"/>
      <c r="I39" s="24"/>
      <c r="J39" s="109" t="s">
        <v>52</v>
      </c>
      <c r="K39" s="24"/>
    </row>
    <row r="41" ht="15.75">
      <c r="A41" s="106"/>
    </row>
    <row r="47" ht="15.75">
      <c r="A47" s="106"/>
    </row>
  </sheetData>
  <mergeCells count="18">
    <mergeCell ref="B11:M11"/>
    <mergeCell ref="A5:M5"/>
    <mergeCell ref="A6:M6"/>
    <mergeCell ref="A8:A9"/>
    <mergeCell ref="B8:D9"/>
    <mergeCell ref="E8:E9"/>
    <mergeCell ref="F8:I8"/>
    <mergeCell ref="J8:M8"/>
    <mergeCell ref="A31:M31"/>
    <mergeCell ref="J15:M15"/>
    <mergeCell ref="B16:I16"/>
    <mergeCell ref="A1:M3"/>
    <mergeCell ref="B22:I22"/>
    <mergeCell ref="B13:I13"/>
    <mergeCell ref="B25:I25"/>
    <mergeCell ref="A29:M29"/>
    <mergeCell ref="B20:M20"/>
    <mergeCell ref="J24:M2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6"/>
  <sheetViews>
    <sheetView zoomScale="85" zoomScaleNormal="85" workbookViewId="0" topLeftCell="A1">
      <selection activeCell="H100" sqref="H100"/>
    </sheetView>
  </sheetViews>
  <sheetFormatPr defaultColWidth="9.00390625" defaultRowHeight="12.75"/>
  <cols>
    <col min="1" max="1" width="5.625" style="96" customWidth="1"/>
    <col min="2" max="2" width="5.625" style="24" customWidth="1"/>
    <col min="3" max="3" width="5.75390625" style="24" customWidth="1"/>
    <col min="4" max="4" width="7.625" style="24" customWidth="1"/>
    <col min="5" max="5" width="12.625" style="24" customWidth="1"/>
    <col min="6" max="6" width="78.00390625" style="24" customWidth="1"/>
    <col min="7" max="7" width="24.25390625" style="24" customWidth="1"/>
    <col min="8" max="8" width="16.875" style="24" customWidth="1"/>
    <col min="9" max="9" width="13.75390625" style="24" customWidth="1"/>
    <col min="10" max="10" width="8.75390625" style="24" customWidth="1"/>
    <col min="11" max="16384" width="7.125" style="24" customWidth="1"/>
  </cols>
  <sheetData>
    <row r="1" spans="1:8" ht="20.25">
      <c r="A1" s="157" t="s">
        <v>0</v>
      </c>
      <c r="B1" s="157"/>
      <c r="C1" s="157"/>
      <c r="D1" s="157"/>
      <c r="E1" s="157"/>
      <c r="F1" s="157"/>
      <c r="G1" s="157"/>
      <c r="H1" s="157"/>
    </row>
    <row r="2" ht="25.5" customHeight="1"/>
    <row r="3" ht="25.5" customHeight="1"/>
    <row r="4" ht="25.5" customHeight="1"/>
    <row r="5" ht="25.5" customHeight="1"/>
    <row r="6" ht="25.5" customHeight="1"/>
    <row r="7" ht="25.5" customHeight="1"/>
    <row r="8" spans="3:8" ht="12.75">
      <c r="C8" s="97"/>
      <c r="D8" s="97"/>
      <c r="E8" s="97"/>
      <c r="F8" s="97"/>
      <c r="H8" s="98" t="s">
        <v>1</v>
      </c>
    </row>
    <row r="9" spans="1:8" ht="12.75" customHeight="1">
      <c r="A9" s="167" t="s">
        <v>2</v>
      </c>
      <c r="B9" s="167" t="s">
        <v>3</v>
      </c>
      <c r="C9" s="167"/>
      <c r="D9" s="167"/>
      <c r="E9" s="167"/>
      <c r="F9" s="167"/>
      <c r="G9" s="158" t="s">
        <v>4</v>
      </c>
      <c r="H9" s="160" t="s">
        <v>140</v>
      </c>
    </row>
    <row r="10" spans="1:8" ht="12.75">
      <c r="A10" s="167"/>
      <c r="B10" s="167"/>
      <c r="C10" s="167"/>
      <c r="D10" s="167"/>
      <c r="E10" s="167"/>
      <c r="F10" s="167"/>
      <c r="G10" s="159"/>
      <c r="H10" s="161"/>
    </row>
    <row r="11" spans="1:8" ht="27.75" customHeight="1">
      <c r="A11" s="1">
        <v>1</v>
      </c>
      <c r="B11" s="168" t="s">
        <v>5</v>
      </c>
      <c r="C11" s="169"/>
      <c r="D11" s="169"/>
      <c r="E11" s="169"/>
      <c r="F11" s="170"/>
      <c r="G11" s="162"/>
      <c r="H11" s="2">
        <f>H12-H13-H14-H15-H16-H24</f>
        <v>65.44145928155339</v>
      </c>
    </row>
    <row r="12" spans="1:9" ht="53.25" customHeight="1">
      <c r="A12" s="171" t="s">
        <v>6</v>
      </c>
      <c r="B12" s="171"/>
      <c r="C12" s="164" t="s">
        <v>80</v>
      </c>
      <c r="D12" s="165"/>
      <c r="E12" s="165"/>
      <c r="F12" s="166"/>
      <c r="G12" s="163"/>
      <c r="H12" s="3">
        <v>85.003796</v>
      </c>
      <c r="I12" s="113">
        <f>H12-H13</f>
        <v>82.52795728155338</v>
      </c>
    </row>
    <row r="13" spans="1:9" ht="52.5" customHeight="1">
      <c r="A13" s="171" t="s">
        <v>7</v>
      </c>
      <c r="B13" s="171"/>
      <c r="C13" s="164" t="s">
        <v>81</v>
      </c>
      <c r="D13" s="165"/>
      <c r="E13" s="165"/>
      <c r="F13" s="166"/>
      <c r="G13" s="44"/>
      <c r="H13" s="3">
        <f>H12-(H12/103*100)</f>
        <v>2.47583871844661</v>
      </c>
      <c r="I13" s="26"/>
    </row>
    <row r="14" spans="1:8" ht="67.5" customHeight="1">
      <c r="A14" s="171" t="s">
        <v>8</v>
      </c>
      <c r="B14" s="171"/>
      <c r="C14" s="164" t="s">
        <v>82</v>
      </c>
      <c r="D14" s="165"/>
      <c r="E14" s="165"/>
      <c r="F14" s="166"/>
      <c r="G14" s="44"/>
      <c r="H14" s="3">
        <v>0</v>
      </c>
    </row>
    <row r="15" spans="1:8" ht="66" customHeight="1">
      <c r="A15" s="176" t="s">
        <v>9</v>
      </c>
      <c r="B15" s="177"/>
      <c r="C15" s="164" t="s">
        <v>83</v>
      </c>
      <c r="D15" s="165"/>
      <c r="E15" s="165"/>
      <c r="F15" s="166"/>
      <c r="G15" s="44"/>
      <c r="H15" s="3">
        <v>0</v>
      </c>
    </row>
    <row r="16" spans="1:8" ht="52.5" customHeight="1">
      <c r="A16" s="176" t="s">
        <v>10</v>
      </c>
      <c r="B16" s="177"/>
      <c r="C16" s="164" t="s">
        <v>84</v>
      </c>
      <c r="D16" s="165"/>
      <c r="E16" s="165"/>
      <c r="F16" s="166"/>
      <c r="G16" s="44"/>
      <c r="H16" s="3">
        <f>IF(H23&lt;(H46*H17),H23,H46*H17)</f>
        <v>17.086498</v>
      </c>
    </row>
    <row r="17" spans="1:8" ht="40.5" customHeight="1">
      <c r="A17" s="178" t="s">
        <v>11</v>
      </c>
      <c r="B17" s="179"/>
      <c r="C17" s="180"/>
      <c r="D17" s="164" t="s">
        <v>12</v>
      </c>
      <c r="E17" s="165"/>
      <c r="F17" s="166"/>
      <c r="G17" s="162"/>
      <c r="H17" s="4">
        <f>H18+H19</f>
        <v>24.66</v>
      </c>
    </row>
    <row r="18" spans="1:8" ht="24" customHeight="1">
      <c r="A18" s="181" t="s">
        <v>13</v>
      </c>
      <c r="B18" s="182"/>
      <c r="C18" s="182"/>
      <c r="D18" s="183"/>
      <c r="E18" s="185" t="s">
        <v>14</v>
      </c>
      <c r="F18" s="187"/>
      <c r="G18" s="175"/>
      <c r="H18" s="5">
        <v>24.66</v>
      </c>
    </row>
    <row r="19" spans="1:8" ht="24.75" customHeight="1">
      <c r="A19" s="181" t="s">
        <v>15</v>
      </c>
      <c r="B19" s="182"/>
      <c r="C19" s="182"/>
      <c r="D19" s="183"/>
      <c r="E19" s="185" t="s">
        <v>16</v>
      </c>
      <c r="F19" s="187"/>
      <c r="G19" s="175"/>
      <c r="H19" s="5">
        <f>IF((H20+H21+H22)=0,0,H20*(H21/H22))</f>
        <v>0</v>
      </c>
    </row>
    <row r="20" spans="1:8" ht="28.5" customHeight="1">
      <c r="A20" s="172" t="s">
        <v>17</v>
      </c>
      <c r="B20" s="173"/>
      <c r="C20" s="173"/>
      <c r="D20" s="173"/>
      <c r="E20" s="174"/>
      <c r="F20" s="100" t="s">
        <v>18</v>
      </c>
      <c r="G20" s="175"/>
      <c r="H20" s="6">
        <v>0</v>
      </c>
    </row>
    <row r="21" spans="1:8" ht="40.5" customHeight="1">
      <c r="A21" s="172" t="s">
        <v>19</v>
      </c>
      <c r="B21" s="173"/>
      <c r="C21" s="173"/>
      <c r="D21" s="173"/>
      <c r="E21" s="174"/>
      <c r="F21" s="100" t="s">
        <v>20</v>
      </c>
      <c r="G21" s="175"/>
      <c r="H21" s="6">
        <v>0</v>
      </c>
    </row>
    <row r="22" spans="1:8" ht="62.25" customHeight="1">
      <c r="A22" s="172" t="s">
        <v>21</v>
      </c>
      <c r="B22" s="173"/>
      <c r="C22" s="173"/>
      <c r="D22" s="173"/>
      <c r="E22" s="174"/>
      <c r="F22" s="100" t="s">
        <v>85</v>
      </c>
      <c r="G22" s="163"/>
      <c r="H22" s="6">
        <v>0</v>
      </c>
    </row>
    <row r="23" spans="1:9" ht="39" customHeight="1">
      <c r="A23" s="178" t="s">
        <v>22</v>
      </c>
      <c r="B23" s="179"/>
      <c r="C23" s="180"/>
      <c r="D23" s="185" t="s">
        <v>23</v>
      </c>
      <c r="E23" s="186"/>
      <c r="F23" s="187"/>
      <c r="G23" s="44"/>
      <c r="H23" s="4">
        <v>17.086498</v>
      </c>
      <c r="I23" s="99"/>
    </row>
    <row r="24" spans="1:8" ht="41.25" customHeight="1">
      <c r="A24" s="176" t="s">
        <v>24</v>
      </c>
      <c r="B24" s="177"/>
      <c r="C24" s="185" t="s">
        <v>25</v>
      </c>
      <c r="D24" s="186"/>
      <c r="E24" s="186"/>
      <c r="F24" s="187"/>
      <c r="G24" s="44"/>
      <c r="H24" s="3">
        <v>0</v>
      </c>
    </row>
    <row r="25" spans="1:8" ht="97.5" customHeight="1">
      <c r="A25" s="1">
        <v>2</v>
      </c>
      <c r="B25" s="188" t="s">
        <v>86</v>
      </c>
      <c r="C25" s="186"/>
      <c r="D25" s="186"/>
      <c r="E25" s="186"/>
      <c r="F25" s="187"/>
      <c r="G25" s="44"/>
      <c r="H25" s="2">
        <f>(H26)+(H27)</f>
        <v>17.410333</v>
      </c>
    </row>
    <row r="26" spans="1:9" ht="19.5" customHeight="1">
      <c r="A26" s="176" t="s">
        <v>26</v>
      </c>
      <c r="B26" s="177"/>
      <c r="C26" s="185" t="s">
        <v>27</v>
      </c>
      <c r="D26" s="186"/>
      <c r="E26" s="186"/>
      <c r="F26" s="187"/>
      <c r="G26" s="44"/>
      <c r="H26" s="3">
        <v>17.410333</v>
      </c>
      <c r="I26" s="112" t="s">
        <v>141</v>
      </c>
    </row>
    <row r="27" spans="1:8" ht="19.5" customHeight="1">
      <c r="A27" s="176" t="s">
        <v>28</v>
      </c>
      <c r="B27" s="177"/>
      <c r="C27" s="184"/>
      <c r="D27" s="184"/>
      <c r="E27" s="184"/>
      <c r="F27" s="184"/>
      <c r="G27" s="44"/>
      <c r="H27" s="3">
        <v>0</v>
      </c>
    </row>
    <row r="28" spans="1:8" ht="50.25" customHeight="1">
      <c r="A28" s="1">
        <v>3</v>
      </c>
      <c r="B28" s="188" t="s">
        <v>87</v>
      </c>
      <c r="C28" s="189"/>
      <c r="D28" s="189"/>
      <c r="E28" s="189"/>
      <c r="F28" s="190"/>
      <c r="G28" s="101"/>
      <c r="H28" s="2">
        <f>H30</f>
        <v>0.054437</v>
      </c>
    </row>
    <row r="29" spans="1:8" ht="52.5" customHeight="1">
      <c r="A29" s="176" t="s">
        <v>29</v>
      </c>
      <c r="B29" s="177"/>
      <c r="C29" s="185" t="s">
        <v>88</v>
      </c>
      <c r="D29" s="186"/>
      <c r="E29" s="186"/>
      <c r="F29" s="187"/>
      <c r="G29" s="44"/>
      <c r="H29" s="3">
        <v>0</v>
      </c>
    </row>
    <row r="30" spans="1:8" ht="32.25" customHeight="1">
      <c r="A30" s="176" t="s">
        <v>30</v>
      </c>
      <c r="B30" s="177"/>
      <c r="C30" s="185" t="s">
        <v>31</v>
      </c>
      <c r="D30" s="186"/>
      <c r="E30" s="186"/>
      <c r="F30" s="187"/>
      <c r="G30" s="44"/>
      <c r="H30" s="3">
        <v>0.054437</v>
      </c>
    </row>
    <row r="31" spans="1:8" ht="29.25" customHeight="1">
      <c r="A31" s="1">
        <v>4</v>
      </c>
      <c r="B31" s="188" t="s">
        <v>32</v>
      </c>
      <c r="C31" s="189"/>
      <c r="D31" s="189"/>
      <c r="E31" s="189"/>
      <c r="F31" s="190"/>
      <c r="G31" s="44"/>
      <c r="H31" s="2">
        <v>0</v>
      </c>
    </row>
    <row r="32" spans="1:8" ht="29.25" customHeight="1">
      <c r="A32" s="1">
        <v>5</v>
      </c>
      <c r="B32" s="188" t="s">
        <v>33</v>
      </c>
      <c r="C32" s="189"/>
      <c r="D32" s="189"/>
      <c r="E32" s="189"/>
      <c r="F32" s="190"/>
      <c r="G32" s="44"/>
      <c r="H32" s="2">
        <f>H33+H34+H35+H36</f>
        <v>24.887397</v>
      </c>
    </row>
    <row r="33" spans="1:8" ht="39" customHeight="1">
      <c r="A33" s="176" t="s">
        <v>34</v>
      </c>
      <c r="B33" s="177"/>
      <c r="C33" s="185" t="s">
        <v>74</v>
      </c>
      <c r="D33" s="186"/>
      <c r="E33" s="186"/>
      <c r="F33" s="187"/>
      <c r="G33" s="44"/>
      <c r="H33" s="3">
        <v>12.521832</v>
      </c>
    </row>
    <row r="34" spans="1:8" ht="37.5" customHeight="1">
      <c r="A34" s="176" t="s">
        <v>35</v>
      </c>
      <c r="B34" s="177"/>
      <c r="C34" s="185" t="s">
        <v>75</v>
      </c>
      <c r="D34" s="186"/>
      <c r="E34" s="186"/>
      <c r="F34" s="187"/>
      <c r="G34" s="44"/>
      <c r="H34" s="3">
        <v>0</v>
      </c>
    </row>
    <row r="35" spans="1:8" ht="36.75" customHeight="1">
      <c r="A35" s="176" t="s">
        <v>36</v>
      </c>
      <c r="B35" s="177"/>
      <c r="C35" s="185" t="s">
        <v>76</v>
      </c>
      <c r="D35" s="186"/>
      <c r="E35" s="186"/>
      <c r="F35" s="187"/>
      <c r="G35" s="44"/>
      <c r="H35" s="3">
        <v>0</v>
      </c>
    </row>
    <row r="36" spans="1:8" ht="34.5" customHeight="1">
      <c r="A36" s="176" t="s">
        <v>37</v>
      </c>
      <c r="B36" s="177"/>
      <c r="C36" s="185" t="s">
        <v>38</v>
      </c>
      <c r="D36" s="186"/>
      <c r="E36" s="186"/>
      <c r="F36" s="187"/>
      <c r="G36" s="44"/>
      <c r="H36" s="3">
        <f>H37+H38</f>
        <v>12.365565</v>
      </c>
    </row>
    <row r="37" spans="1:8" ht="39.75" customHeight="1">
      <c r="A37" s="191" t="s">
        <v>39</v>
      </c>
      <c r="B37" s="192"/>
      <c r="C37" s="193"/>
      <c r="D37" s="185" t="s">
        <v>40</v>
      </c>
      <c r="E37" s="186"/>
      <c r="F37" s="187"/>
      <c r="G37" s="44"/>
      <c r="H37" s="4">
        <v>10.6312</v>
      </c>
    </row>
    <row r="38" spans="1:8" ht="46.5" customHeight="1">
      <c r="A38" s="194"/>
      <c r="B38" s="195"/>
      <c r="C38" s="196"/>
      <c r="D38" s="185" t="s">
        <v>41</v>
      </c>
      <c r="E38" s="186"/>
      <c r="F38" s="187"/>
      <c r="G38" s="44"/>
      <c r="H38" s="4">
        <v>1.734365</v>
      </c>
    </row>
    <row r="39" spans="1:8" ht="108" customHeight="1">
      <c r="A39" s="1">
        <v>6</v>
      </c>
      <c r="B39" s="188" t="s">
        <v>89</v>
      </c>
      <c r="C39" s="189"/>
      <c r="D39" s="189"/>
      <c r="E39" s="189"/>
      <c r="F39" s="190"/>
      <c r="G39" s="44"/>
      <c r="H39" s="2">
        <v>0</v>
      </c>
    </row>
    <row r="40" spans="1:8" ht="45.75" customHeight="1">
      <c r="A40" s="1">
        <v>7</v>
      </c>
      <c r="B40" s="188" t="s">
        <v>77</v>
      </c>
      <c r="C40" s="189"/>
      <c r="D40" s="189"/>
      <c r="E40" s="189"/>
      <c r="F40" s="190"/>
      <c r="G40" s="44"/>
      <c r="H40" s="2">
        <v>18.545067</v>
      </c>
    </row>
    <row r="41" spans="1:8" ht="62.25" customHeight="1">
      <c r="A41" s="1">
        <v>8</v>
      </c>
      <c r="B41" s="188" t="s">
        <v>90</v>
      </c>
      <c r="C41" s="189"/>
      <c r="D41" s="189"/>
      <c r="E41" s="189"/>
      <c r="F41" s="190"/>
      <c r="G41" s="44"/>
      <c r="H41" s="2">
        <f>H42-H23-H33-H43-H44</f>
        <v>53.39272799999999</v>
      </c>
    </row>
    <row r="42" spans="1:10" ht="36.75" customHeight="1">
      <c r="A42" s="176" t="s">
        <v>42</v>
      </c>
      <c r="B42" s="177"/>
      <c r="C42" s="185" t="s">
        <v>43</v>
      </c>
      <c r="D42" s="186"/>
      <c r="E42" s="186"/>
      <c r="F42" s="187"/>
      <c r="G42" s="44"/>
      <c r="H42" s="3">
        <v>101.456389</v>
      </c>
      <c r="J42" s="112">
        <f>(H42-26.445-H26)*0.8+26.445+H26</f>
        <v>89.93617780000002</v>
      </c>
    </row>
    <row r="43" spans="1:8" ht="39" customHeight="1">
      <c r="A43" s="176" t="s">
        <v>44</v>
      </c>
      <c r="B43" s="177"/>
      <c r="C43" s="185" t="s">
        <v>78</v>
      </c>
      <c r="D43" s="186"/>
      <c r="E43" s="186"/>
      <c r="F43" s="187"/>
      <c r="G43" s="44"/>
      <c r="H43" s="3">
        <v>0</v>
      </c>
    </row>
    <row r="44" spans="1:8" ht="37.5" customHeight="1">
      <c r="A44" s="171" t="s">
        <v>45</v>
      </c>
      <c r="B44" s="171"/>
      <c r="C44" s="185" t="s">
        <v>79</v>
      </c>
      <c r="D44" s="186"/>
      <c r="E44" s="186"/>
      <c r="F44" s="187"/>
      <c r="G44" s="44"/>
      <c r="H44" s="3">
        <v>18.455331</v>
      </c>
    </row>
    <row r="45" spans="1:8" ht="55.5" customHeight="1">
      <c r="A45" s="102">
        <v>9</v>
      </c>
      <c r="B45" s="188" t="s">
        <v>46</v>
      </c>
      <c r="C45" s="186"/>
      <c r="D45" s="186"/>
      <c r="E45" s="186"/>
      <c r="F45" s="187"/>
      <c r="G45" s="44"/>
      <c r="H45" s="2">
        <v>0</v>
      </c>
    </row>
    <row r="46" spans="1:8" ht="40.5" customHeight="1">
      <c r="A46" s="102">
        <v>10</v>
      </c>
      <c r="B46" s="197" t="s">
        <v>47</v>
      </c>
      <c r="C46" s="197"/>
      <c r="D46" s="197"/>
      <c r="E46" s="197"/>
      <c r="F46" s="197"/>
      <c r="G46" s="44"/>
      <c r="H46" s="2">
        <v>0.85</v>
      </c>
    </row>
    <row r="47" spans="1:8" ht="59.25" customHeight="1">
      <c r="A47" s="198" t="s">
        <v>48</v>
      </c>
      <c r="B47" s="198"/>
      <c r="C47" s="198"/>
      <c r="D47" s="198"/>
      <c r="E47" s="198"/>
      <c r="F47" s="198"/>
      <c r="G47" s="103"/>
      <c r="H47" s="7">
        <f>MIN(1,ROUNDUP((H11+H25+H28+H31-H32)/((H39-H34)+(H40-H35)+(H41-H36)+H45),3))</f>
        <v>0.974</v>
      </c>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104" t="s">
        <v>53</v>
      </c>
    </row>
    <row r="71" ht="12.75">
      <c r="A71" s="104" t="s">
        <v>54</v>
      </c>
    </row>
    <row r="72" ht="12.75">
      <c r="A72" s="104" t="s">
        <v>55</v>
      </c>
    </row>
    <row r="73" ht="12.75">
      <c r="A73" s="104"/>
    </row>
    <row r="74" ht="12.75">
      <c r="A74" s="104" t="s">
        <v>56</v>
      </c>
    </row>
    <row r="75" ht="12.75">
      <c r="A75" s="104" t="s">
        <v>57</v>
      </c>
    </row>
    <row r="76" ht="12.75">
      <c r="A76" s="104" t="s">
        <v>58</v>
      </c>
    </row>
    <row r="77" ht="12.75">
      <c r="A77" s="104"/>
    </row>
    <row r="78" ht="12.75">
      <c r="A78" s="104" t="s">
        <v>59</v>
      </c>
    </row>
    <row r="79" ht="12.75">
      <c r="A79" s="104" t="s">
        <v>60</v>
      </c>
    </row>
    <row r="80" ht="12.75">
      <c r="A80" s="104"/>
    </row>
    <row r="81" ht="12.75">
      <c r="A81" s="104" t="s">
        <v>61</v>
      </c>
    </row>
    <row r="82" ht="12.75">
      <c r="A82" s="104" t="s">
        <v>62</v>
      </c>
    </row>
    <row r="83" ht="12.75">
      <c r="A83" s="104"/>
    </row>
    <row r="84" ht="12.75">
      <c r="A84" s="104" t="s">
        <v>63</v>
      </c>
    </row>
    <row r="85" ht="12.75">
      <c r="A85" s="104" t="s">
        <v>91</v>
      </c>
    </row>
    <row r="86" ht="12.75">
      <c r="A86" s="104" t="s">
        <v>64</v>
      </c>
    </row>
    <row r="87" ht="12.75">
      <c r="A87" s="104" t="s">
        <v>65</v>
      </c>
    </row>
    <row r="88" ht="12.75">
      <c r="A88" s="104" t="s">
        <v>66</v>
      </c>
    </row>
    <row r="89" ht="12.75">
      <c r="A89" s="104" t="s">
        <v>67</v>
      </c>
    </row>
    <row r="90" spans="1:8" ht="12.75">
      <c r="A90" s="104" t="s">
        <v>68</v>
      </c>
      <c r="H90" s="112">
        <f>H89/10634</f>
        <v>0</v>
      </c>
    </row>
    <row r="91" ht="12.75">
      <c r="A91" s="104" t="s">
        <v>69</v>
      </c>
    </row>
    <row r="92" ht="12.75">
      <c r="A92" s="104" t="s">
        <v>70</v>
      </c>
    </row>
    <row r="93" ht="12.75">
      <c r="A93" s="104" t="s">
        <v>71</v>
      </c>
    </row>
    <row r="94" ht="12.75">
      <c r="A94" s="104" t="s">
        <v>72</v>
      </c>
    </row>
    <row r="95" ht="12.75">
      <c r="A95" s="104" t="s">
        <v>73</v>
      </c>
    </row>
    <row r="96" ht="12.75">
      <c r="A96" s="96" t="s">
        <v>72</v>
      </c>
    </row>
  </sheetData>
  <mergeCells count="66">
    <mergeCell ref="A47:F47"/>
    <mergeCell ref="A30:B30"/>
    <mergeCell ref="A33:B33"/>
    <mergeCell ref="A34:B34"/>
    <mergeCell ref="A35:B35"/>
    <mergeCell ref="A36:B36"/>
    <mergeCell ref="A42:B42"/>
    <mergeCell ref="A43:B43"/>
    <mergeCell ref="A44:B44"/>
    <mergeCell ref="C43:F43"/>
    <mergeCell ref="C44:F44"/>
    <mergeCell ref="B45:F45"/>
    <mergeCell ref="B46:F46"/>
    <mergeCell ref="B39:F39"/>
    <mergeCell ref="B40:F40"/>
    <mergeCell ref="B41:F41"/>
    <mergeCell ref="C42:F42"/>
    <mergeCell ref="C34:F34"/>
    <mergeCell ref="C35:F35"/>
    <mergeCell ref="C36:F36"/>
    <mergeCell ref="A37:C38"/>
    <mergeCell ref="D37:F37"/>
    <mergeCell ref="D38:F38"/>
    <mergeCell ref="C30:F30"/>
    <mergeCell ref="B31:F31"/>
    <mergeCell ref="B32:F32"/>
    <mergeCell ref="C33:F33"/>
    <mergeCell ref="E19:F19"/>
    <mergeCell ref="C14:F14"/>
    <mergeCell ref="C15:F15"/>
    <mergeCell ref="C16:F16"/>
    <mergeCell ref="D17:F17"/>
    <mergeCell ref="A13:B13"/>
    <mergeCell ref="A9:A10"/>
    <mergeCell ref="C13:F13"/>
    <mergeCell ref="E18:F18"/>
    <mergeCell ref="D23:F23"/>
    <mergeCell ref="C24:F24"/>
    <mergeCell ref="B25:F25"/>
    <mergeCell ref="C26:F26"/>
    <mergeCell ref="A23:C23"/>
    <mergeCell ref="A24:B24"/>
    <mergeCell ref="A26:B26"/>
    <mergeCell ref="A27:B27"/>
    <mergeCell ref="C27:F27"/>
    <mergeCell ref="A29:B29"/>
    <mergeCell ref="C29:F29"/>
    <mergeCell ref="B28:F28"/>
    <mergeCell ref="A20:E20"/>
    <mergeCell ref="A21:E21"/>
    <mergeCell ref="G17:G22"/>
    <mergeCell ref="A14:B14"/>
    <mergeCell ref="A15:B15"/>
    <mergeCell ref="A22:E22"/>
    <mergeCell ref="A16:B16"/>
    <mergeCell ref="A17:C17"/>
    <mergeCell ref="A18:D18"/>
    <mergeCell ref="A19:D19"/>
    <mergeCell ref="A1:H1"/>
    <mergeCell ref="G9:G10"/>
    <mergeCell ref="H9:H10"/>
    <mergeCell ref="G11:G12"/>
    <mergeCell ref="C12:F12"/>
    <mergeCell ref="B9:F10"/>
    <mergeCell ref="B11:F11"/>
    <mergeCell ref="A12:B12"/>
  </mergeCells>
  <printOptions/>
  <pageMargins left="0.28" right="0.29" top="0.81" bottom="0.33" header="0.2" footer="0.86"/>
  <pageSetup fitToHeight="2" horizontalDpi="600" verticalDpi="600" orientation="portrait" paperSize="9" scale="64" r:id="rId278"/>
  <rowBreaks count="1" manualBreakCount="1">
    <brk id="32" max="7" man="1"/>
  </rowBreaks>
  <legacyDrawing r:id="rId277"/>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 progId="Equation.3" shapeId="750731" r:id="rId185"/>
    <oleObject progId="Equation.3" shapeId="750732" r:id="rId186"/>
    <oleObject progId="Equation.3" shapeId="750733" r:id="rId187"/>
    <oleObject progId="Equation.3" shapeId="750734" r:id="rId188"/>
    <oleObject progId="Equation.3" shapeId="750735" r:id="rId189"/>
    <oleObject progId="Equation.3" shapeId="750736" r:id="rId190"/>
    <oleObject progId="Equation.3" shapeId="750737" r:id="rId191"/>
    <oleObject progId="Equation.3" shapeId="750738" r:id="rId192"/>
    <oleObject progId="Equation.3" shapeId="750739" r:id="rId193"/>
    <oleObject progId="Equation.3" shapeId="750740" r:id="rId194"/>
    <oleObject progId="Equation.3" shapeId="750741" r:id="rId195"/>
    <oleObject progId="Equation.3" shapeId="750742" r:id="rId196"/>
    <oleObject progId="Equation.3" shapeId="750743" r:id="rId197"/>
    <oleObject progId="Equation.3" shapeId="750744" r:id="rId198"/>
    <oleObject progId="Equation.3" shapeId="750745" r:id="rId199"/>
    <oleObject progId="Equation.3" shapeId="750746" r:id="rId200"/>
    <oleObject progId="Equation.3" shapeId="750747" r:id="rId201"/>
    <oleObject progId="Equation.3" shapeId="750748" r:id="rId202"/>
    <oleObject progId="Equation.3" shapeId="750749" r:id="rId203"/>
    <oleObject progId="Equation.3" shapeId="750750" r:id="rId204"/>
    <oleObject progId="Equation.3" shapeId="750751" r:id="rId205"/>
    <oleObject progId="Equation.3" shapeId="750752" r:id="rId206"/>
    <oleObject progId="Equation.3" shapeId="750753" r:id="rId207"/>
    <oleObject progId="Equation.3" shapeId="750754" r:id="rId208"/>
    <oleObject progId="Equation.3" shapeId="750755" r:id="rId209"/>
    <oleObject progId="Equation.3" shapeId="750756" r:id="rId210"/>
    <oleObject progId="Equation.3" shapeId="750757" r:id="rId211"/>
    <oleObject progId="Equation.3" shapeId="750758" r:id="rId212"/>
    <oleObject progId="Equation.3" shapeId="750759" r:id="rId213"/>
    <oleObject progId="Equation.3" shapeId="750760" r:id="rId214"/>
    <oleObject progId="Equation.3" shapeId="750761" r:id="rId215"/>
    <oleObject progId="Equation.3" shapeId="750762" r:id="rId216"/>
    <oleObject progId="Equation.3" shapeId="750763" r:id="rId217"/>
    <oleObject progId="Equation.3" shapeId="750764" r:id="rId218"/>
    <oleObject progId="Equation.3" shapeId="750765" r:id="rId219"/>
    <oleObject progId="Equation.3" shapeId="750766" r:id="rId220"/>
    <oleObject progId="Equation.3" shapeId="750767" r:id="rId221"/>
    <oleObject progId="Equation.3" shapeId="750768" r:id="rId222"/>
    <oleObject progId="Equation.3" shapeId="750769" r:id="rId223"/>
    <oleObject progId="Equation.3" shapeId="750770" r:id="rId224"/>
    <oleObject progId="Equation.3" shapeId="750771" r:id="rId225"/>
    <oleObject progId="Equation.3" shapeId="750772" r:id="rId226"/>
    <oleObject progId="Equation.3" shapeId="750773" r:id="rId227"/>
    <oleObject progId="Equation.3" shapeId="750774" r:id="rId228"/>
    <oleObject progId="Equation.3" shapeId="750775" r:id="rId229"/>
    <oleObject progId="Equation.3" shapeId="750776" r:id="rId230"/>
    <oleObject progId="Equation.3" shapeId="750777" r:id="rId231"/>
    <oleObject progId="Equation.3" shapeId="750778" r:id="rId232"/>
    <oleObject progId="Equation.3" shapeId="750779" r:id="rId233"/>
    <oleObject progId="Equation.3" shapeId="750780" r:id="rId234"/>
    <oleObject progId="Equation.3" shapeId="750781" r:id="rId235"/>
    <oleObject progId="Equation.3" shapeId="750782" r:id="rId236"/>
    <oleObject progId="Equation.3" shapeId="750783" r:id="rId237"/>
    <oleObject progId="Equation.3" shapeId="750784" r:id="rId238"/>
    <oleObject progId="Equation.3" shapeId="750785" r:id="rId239"/>
    <oleObject progId="Equation.3" shapeId="750786" r:id="rId240"/>
    <oleObject progId="Equation.3" shapeId="750787" r:id="rId241"/>
    <oleObject progId="Equation.3" shapeId="750788" r:id="rId242"/>
    <oleObject progId="Equation.3" shapeId="750789" r:id="rId243"/>
    <oleObject progId="Equation.3" shapeId="750790" r:id="rId244"/>
    <oleObject progId="Equation.3" shapeId="750791" r:id="rId245"/>
    <oleObject progId="Equation.3" shapeId="750792" r:id="rId246"/>
    <oleObject progId="Equation.3" shapeId="750793" r:id="rId247"/>
    <oleObject progId="Equation.3" shapeId="750794" r:id="rId248"/>
    <oleObject progId="Equation.3" shapeId="750795" r:id="rId249"/>
    <oleObject progId="Equation.3" shapeId="750796" r:id="rId250"/>
    <oleObject progId="Equation.3" shapeId="750797" r:id="rId251"/>
    <oleObject progId="Equation.3" shapeId="750798" r:id="rId252"/>
    <oleObject progId="Equation.3" shapeId="750799" r:id="rId253"/>
    <oleObject progId="Equation.3" shapeId="750800" r:id="rId254"/>
    <oleObject progId="Equation.3" shapeId="750801" r:id="rId255"/>
    <oleObject progId="Equation.3" shapeId="750802" r:id="rId256"/>
    <oleObject progId="Equation.3" shapeId="750803" r:id="rId257"/>
    <oleObject progId="Equation.3" shapeId="750804" r:id="rId258"/>
    <oleObject progId="Equation.3" shapeId="750805" r:id="rId259"/>
    <oleObject progId="Equation.3" shapeId="750806" r:id="rId260"/>
    <oleObject progId="Equation.3" shapeId="750807" r:id="rId261"/>
    <oleObject progId="Equation.3" shapeId="750808" r:id="rId262"/>
    <oleObject progId="Equation.3" shapeId="750809" r:id="rId263"/>
    <oleObject progId="Equation.3" shapeId="750810" r:id="rId264"/>
    <oleObject progId="Equation.3" shapeId="750811" r:id="rId265"/>
    <oleObject progId="Equation.3" shapeId="750812" r:id="rId266"/>
    <oleObject progId="Equation.3" shapeId="750813" r:id="rId267"/>
    <oleObject progId="Equation.3" shapeId="750814" r:id="rId268"/>
    <oleObject progId="Equation.3" shapeId="750815" r:id="rId269"/>
    <oleObject progId="Equation.3" shapeId="750816" r:id="rId270"/>
    <oleObject progId="Equation.3" shapeId="750817" r:id="rId271"/>
    <oleObject progId="Equation.3" shapeId="750818" r:id="rId272"/>
    <oleObject progId="Equation.3" shapeId="750819" r:id="rId273"/>
    <oleObject progId="Equation.3" shapeId="750820" r:id="rId274"/>
    <oleObject progId="Equation.3" shapeId="750821" r:id="rId275"/>
    <oleObject progId="Equation.3" shapeId="750822" r:id="rId27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2008-05-12T07:18:44Z</cp:lastPrinted>
  <dcterms:created xsi:type="dcterms:W3CDTF">2008-02-07T07:30:27Z</dcterms:created>
  <dcterms:modified xsi:type="dcterms:W3CDTF">2008-05-12T07:27:49Z</dcterms:modified>
  <cp:category/>
  <cp:version/>
  <cp:contentType/>
  <cp:contentStatus/>
</cp:coreProperties>
</file>